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essicafatima\Documents\2025\EVENTOS\"/>
    </mc:Choice>
  </mc:AlternateContent>
  <bookViews>
    <workbookView xWindow="0" yWindow="0" windowWidth="28800" windowHeight="12435" activeTab="1"/>
  </bookViews>
  <sheets>
    <sheet name="Página1" sheetId="1" r:id="rId1"/>
    <sheet name="Planilha1" sheetId="2" r:id="rId2"/>
  </sheets>
  <calcPr calcId="152511"/>
</workbook>
</file>

<file path=xl/calcChain.xml><?xml version="1.0" encoding="utf-8"?>
<calcChain xmlns="http://schemas.openxmlformats.org/spreadsheetml/2006/main">
  <c r="L15" i="2" l="1"/>
  <c r="L7" i="2"/>
  <c r="L172" i="2"/>
  <c r="L28" i="2"/>
  <c r="L36" i="2"/>
  <c r="H188" i="2"/>
  <c r="H187" i="2"/>
  <c r="H186" i="2"/>
  <c r="H185" i="2"/>
  <c r="H184" i="2"/>
  <c r="H183" i="2"/>
  <c r="H182" i="2"/>
  <c r="H181" i="2"/>
  <c r="L181" i="2" s="1"/>
  <c r="H175" i="2"/>
  <c r="L175" i="2" s="1"/>
  <c r="H174" i="2"/>
  <c r="H173" i="2"/>
  <c r="L173" i="2" s="1"/>
  <c r="H172" i="2"/>
  <c r="H171" i="2"/>
  <c r="L171" i="2" s="1"/>
  <c r="H170" i="2"/>
  <c r="L170" i="2" s="1"/>
  <c r="H169" i="2"/>
  <c r="L169" i="2" s="1"/>
  <c r="H168" i="2"/>
  <c r="L168" i="2" s="1"/>
  <c r="H167" i="2"/>
  <c r="L167" i="2" s="1"/>
  <c r="H166" i="2"/>
  <c r="L166" i="2" s="1"/>
  <c r="H165" i="2"/>
  <c r="L165" i="2" s="1"/>
  <c r="H164" i="2"/>
  <c r="L164" i="2" s="1"/>
  <c r="H163" i="2"/>
  <c r="L163" i="2" s="1"/>
  <c r="H162" i="2"/>
  <c r="L162" i="2" s="1"/>
  <c r="H161" i="2"/>
  <c r="L161" i="2" s="1"/>
  <c r="H160" i="2"/>
  <c r="L160" i="2" s="1"/>
  <c r="H159" i="2"/>
  <c r="L159" i="2" s="1"/>
  <c r="H158" i="2"/>
  <c r="L158" i="2" s="1"/>
  <c r="H157" i="2"/>
  <c r="L157" i="2" s="1"/>
  <c r="H152" i="2"/>
  <c r="H151" i="2"/>
  <c r="H150" i="2"/>
  <c r="H149" i="2"/>
  <c r="H148" i="2"/>
  <c r="L148" i="2" s="1"/>
  <c r="H147" i="2"/>
  <c r="H142" i="2"/>
  <c r="L142" i="2" s="1"/>
  <c r="H141" i="2"/>
  <c r="H140" i="2"/>
  <c r="H139" i="2"/>
  <c r="L139" i="2" s="1"/>
  <c r="H138" i="2"/>
  <c r="H137" i="2"/>
  <c r="H136" i="2"/>
  <c r="H135" i="2"/>
  <c r="L135" i="2" s="1"/>
  <c r="H134" i="2"/>
  <c r="L134" i="2" s="1"/>
  <c r="H133" i="2"/>
  <c r="H132" i="2"/>
  <c r="H126" i="2"/>
  <c r="L126" i="2" s="1"/>
  <c r="H125" i="2"/>
  <c r="L125" i="2" s="1"/>
  <c r="H124" i="2"/>
  <c r="L124" i="2" s="1"/>
  <c r="H123" i="2"/>
  <c r="L123" i="2" s="1"/>
  <c r="H122" i="2"/>
  <c r="H121" i="2"/>
  <c r="L121" i="2" s="1"/>
  <c r="H120" i="2"/>
  <c r="H119" i="2"/>
  <c r="L119" i="2" s="1"/>
  <c r="H118" i="2"/>
  <c r="H117" i="2"/>
  <c r="L117" i="2" s="1"/>
  <c r="H116" i="2"/>
  <c r="L116" i="2" s="1"/>
  <c r="H115" i="2"/>
  <c r="H114" i="2"/>
  <c r="H113" i="2"/>
  <c r="L113" i="2" s="1"/>
  <c r="H112" i="2"/>
  <c r="L112" i="2" s="1"/>
  <c r="H111" i="2"/>
  <c r="L111" i="2" s="1"/>
  <c r="H110" i="2"/>
  <c r="H105" i="2"/>
  <c r="H104" i="2"/>
  <c r="L104" i="2" s="1"/>
  <c r="H103" i="2"/>
  <c r="H102" i="2"/>
  <c r="H101" i="2"/>
  <c r="H100" i="2"/>
  <c r="H99" i="2"/>
  <c r="L99" i="2" s="1"/>
  <c r="H98" i="2"/>
  <c r="H97" i="2"/>
  <c r="L97" i="2" s="1"/>
  <c r="H96" i="2"/>
  <c r="L96" i="2" s="1"/>
  <c r="H95" i="2"/>
  <c r="H94" i="2"/>
  <c r="L94" i="2" s="1"/>
  <c r="H88" i="2"/>
  <c r="H87" i="2"/>
  <c r="H86" i="2"/>
  <c r="L86" i="2" s="1"/>
  <c r="H85" i="2"/>
  <c r="L85" i="2" s="1"/>
  <c r="H84" i="2"/>
  <c r="L84" i="2" s="1"/>
  <c r="H83" i="2"/>
  <c r="L83" i="2" s="1"/>
  <c r="H82" i="2"/>
  <c r="H81" i="2"/>
  <c r="L81" i="2" s="1"/>
  <c r="H80" i="2"/>
  <c r="H79" i="2"/>
  <c r="H78" i="2"/>
  <c r="L78" i="2" s="1"/>
  <c r="H73" i="2"/>
  <c r="L73" i="2" s="1"/>
  <c r="H72" i="2"/>
  <c r="L72" i="2" s="1"/>
  <c r="H71" i="2"/>
  <c r="L71" i="2" s="1"/>
  <c r="H70" i="2"/>
  <c r="H69" i="2"/>
  <c r="L69" i="2" s="1"/>
  <c r="H68" i="2"/>
  <c r="H67" i="2"/>
  <c r="L67" i="2" s="1"/>
  <c r="H66" i="2"/>
  <c r="L66" i="2" s="1"/>
  <c r="H65" i="2"/>
  <c r="L65" i="2" s="1"/>
  <c r="H64" i="2"/>
  <c r="L64" i="2" s="1"/>
  <c r="H63" i="2"/>
  <c r="H62" i="2"/>
  <c r="H61" i="2"/>
  <c r="L61" i="2" s="1"/>
  <c r="H60" i="2"/>
  <c r="L60" i="2" s="1"/>
  <c r="H59" i="2"/>
  <c r="L59" i="2" s="1"/>
  <c r="H58" i="2"/>
  <c r="L58" i="2" s="1"/>
  <c r="H57" i="2"/>
  <c r="H56" i="2"/>
  <c r="L56" i="2" s="1"/>
  <c r="H55" i="2"/>
  <c r="H54" i="2"/>
  <c r="H53" i="2"/>
  <c r="L53" i="2" s="1"/>
  <c r="H52" i="2"/>
  <c r="L52" i="2" s="1"/>
  <c r="H51" i="2"/>
  <c r="L51" i="2" s="1"/>
  <c r="H50" i="2"/>
  <c r="H49" i="2"/>
  <c r="L49" i="2" s="1"/>
  <c r="H48" i="2"/>
  <c r="L48" i="2" s="1"/>
  <c r="H43" i="2"/>
  <c r="H42" i="2"/>
  <c r="L42" i="2" s="1"/>
  <c r="H37" i="2"/>
  <c r="L37" i="2" s="1"/>
  <c r="H36" i="2"/>
  <c r="H35" i="2"/>
  <c r="L35" i="2" s="1"/>
  <c r="H34" i="2"/>
  <c r="L34" i="2" s="1"/>
  <c r="H33" i="2"/>
  <c r="L33" i="2" s="1"/>
  <c r="H32" i="2"/>
  <c r="L32" i="2" s="1"/>
  <c r="H31" i="2"/>
  <c r="L31" i="2" s="1"/>
  <c r="H30" i="2"/>
  <c r="L30" i="2" s="1"/>
  <c r="H29" i="2"/>
  <c r="L29" i="2" s="1"/>
  <c r="H28" i="2"/>
  <c r="H27" i="2"/>
  <c r="L27" i="2" s="1"/>
  <c r="H26" i="2"/>
  <c r="L26" i="2" s="1"/>
  <c r="H25" i="2"/>
  <c r="L25" i="2" s="1"/>
  <c r="H24" i="2"/>
  <c r="L24" i="2" s="1"/>
  <c r="H23" i="2"/>
  <c r="L23" i="2" s="1"/>
  <c r="H22" i="2"/>
  <c r="L22" i="2" s="1"/>
  <c r="H21" i="2"/>
  <c r="L21" i="2" s="1"/>
  <c r="H20" i="2"/>
  <c r="L20" i="2" s="1"/>
  <c r="H19" i="2"/>
  <c r="L19" i="2" s="1"/>
  <c r="H18" i="2"/>
  <c r="L18" i="2" s="1"/>
  <c r="H17" i="2"/>
  <c r="L17" i="2" s="1"/>
  <c r="H16" i="2"/>
  <c r="L16" i="2" s="1"/>
  <c r="H15" i="2"/>
  <c r="H10" i="2"/>
  <c r="L10" i="2" s="1"/>
  <c r="H9" i="2"/>
  <c r="L9" i="2" s="1"/>
  <c r="H8" i="2"/>
  <c r="L8" i="2" s="1"/>
  <c r="H7" i="2"/>
  <c r="T106" i="1"/>
  <c r="T105" i="1"/>
  <c r="R105" i="1"/>
  <c r="R104" i="1"/>
  <c r="T103" i="1"/>
  <c r="R103" i="1"/>
  <c r="T102" i="1"/>
  <c r="R102" i="1"/>
  <c r="T101" i="1"/>
  <c r="T107" i="1" s="1"/>
  <c r="R101" i="1"/>
  <c r="R106" i="1" s="1"/>
  <c r="R100" i="1"/>
  <c r="R99" i="1"/>
  <c r="T98" i="1"/>
  <c r="R98" i="1"/>
  <c r="T90" i="1"/>
  <c r="R90" i="1"/>
  <c r="T89" i="1"/>
  <c r="R89" i="1"/>
  <c r="T88" i="1"/>
  <c r="R88" i="1"/>
  <c r="T87" i="1"/>
  <c r="R87" i="1"/>
  <c r="T86" i="1"/>
  <c r="R86" i="1"/>
  <c r="T85" i="1"/>
  <c r="R85" i="1"/>
  <c r="J85" i="1"/>
  <c r="H85" i="1"/>
  <c r="T84" i="1"/>
  <c r="R84" i="1"/>
  <c r="J84" i="1"/>
  <c r="H84" i="1"/>
  <c r="T83" i="1"/>
  <c r="R83" i="1"/>
  <c r="J83" i="1"/>
  <c r="H83" i="1"/>
  <c r="T82" i="1"/>
  <c r="R82" i="1"/>
  <c r="J82" i="1"/>
  <c r="H82" i="1"/>
  <c r="T81" i="1"/>
  <c r="R81" i="1"/>
  <c r="J81" i="1"/>
  <c r="H81" i="1"/>
  <c r="T80" i="1"/>
  <c r="R80" i="1"/>
  <c r="J80" i="1"/>
  <c r="H80" i="1"/>
  <c r="T79" i="1"/>
  <c r="R79" i="1"/>
  <c r="J79" i="1"/>
  <c r="H79" i="1"/>
  <c r="T78" i="1"/>
  <c r="R78" i="1"/>
  <c r="H78" i="1"/>
  <c r="T77" i="1"/>
  <c r="R77" i="1"/>
  <c r="J77" i="1"/>
  <c r="H77" i="1"/>
  <c r="T76" i="1"/>
  <c r="R76" i="1"/>
  <c r="H76" i="1"/>
  <c r="T75" i="1"/>
  <c r="R75" i="1"/>
  <c r="J75" i="1"/>
  <c r="J86" i="1" s="1"/>
  <c r="H75" i="1"/>
  <c r="H86" i="1" s="1"/>
  <c r="T74" i="1"/>
  <c r="R74" i="1"/>
  <c r="R92" i="1" s="1"/>
  <c r="T73" i="1"/>
  <c r="T92" i="1" s="1"/>
  <c r="R73" i="1"/>
  <c r="T71" i="1"/>
  <c r="R71" i="1"/>
  <c r="J70" i="1"/>
  <c r="H70" i="1"/>
  <c r="J69" i="1"/>
  <c r="H69" i="1"/>
  <c r="J68" i="1"/>
  <c r="H68" i="1"/>
  <c r="J67" i="1"/>
  <c r="H67" i="1"/>
  <c r="T66" i="1"/>
  <c r="R66" i="1"/>
  <c r="J66" i="1"/>
  <c r="H66" i="1"/>
  <c r="T65" i="1"/>
  <c r="R65" i="1"/>
  <c r="J65" i="1"/>
  <c r="H65" i="1"/>
  <c r="T64" i="1"/>
  <c r="R64" i="1"/>
  <c r="J64" i="1"/>
  <c r="H64" i="1"/>
  <c r="T63" i="1"/>
  <c r="R63" i="1"/>
  <c r="J63" i="1"/>
  <c r="H63" i="1"/>
  <c r="T62" i="1"/>
  <c r="R62" i="1"/>
  <c r="J62" i="1"/>
  <c r="H62" i="1"/>
  <c r="T61" i="1"/>
  <c r="T67" i="1" s="1"/>
  <c r="R61" i="1"/>
  <c r="R67" i="1" s="1"/>
  <c r="J61" i="1"/>
  <c r="H61" i="1"/>
  <c r="J60" i="1"/>
  <c r="H60" i="1"/>
  <c r="J59" i="1"/>
  <c r="H59" i="1"/>
  <c r="J58" i="1"/>
  <c r="H58" i="1"/>
  <c r="J57" i="1"/>
  <c r="H57" i="1"/>
  <c r="T56" i="1"/>
  <c r="R56" i="1"/>
  <c r="J56" i="1"/>
  <c r="H56" i="1"/>
  <c r="T55" i="1"/>
  <c r="R55" i="1"/>
  <c r="J55" i="1"/>
  <c r="H55" i="1"/>
  <c r="T54" i="1"/>
  <c r="R54" i="1"/>
  <c r="J54" i="1"/>
  <c r="H54" i="1"/>
  <c r="T53" i="1"/>
  <c r="R53" i="1"/>
  <c r="J53" i="1"/>
  <c r="H53" i="1"/>
  <c r="T52" i="1"/>
  <c r="R52" i="1"/>
  <c r="J52" i="1"/>
  <c r="H52" i="1"/>
  <c r="T51" i="1"/>
  <c r="R51" i="1"/>
  <c r="J51" i="1"/>
  <c r="H51" i="1"/>
  <c r="T50" i="1"/>
  <c r="R50" i="1"/>
  <c r="J50" i="1"/>
  <c r="H50" i="1"/>
  <c r="T49" i="1"/>
  <c r="R49" i="1"/>
  <c r="J49" i="1"/>
  <c r="H49" i="1"/>
  <c r="T48" i="1"/>
  <c r="R48" i="1"/>
  <c r="J48" i="1"/>
  <c r="H48" i="1"/>
  <c r="T47" i="1"/>
  <c r="T57" i="1" s="1"/>
  <c r="R47" i="1"/>
  <c r="R57" i="1" s="1"/>
  <c r="J47" i="1"/>
  <c r="H47" i="1"/>
  <c r="T46" i="1"/>
  <c r="R46" i="1"/>
  <c r="J46" i="1"/>
  <c r="H46" i="1"/>
  <c r="J45" i="1"/>
  <c r="J71" i="1" s="1"/>
  <c r="H45" i="1"/>
  <c r="H71" i="1" s="1"/>
  <c r="J41" i="1"/>
  <c r="J40" i="1"/>
  <c r="H40" i="1"/>
  <c r="J39" i="1"/>
  <c r="H39" i="1"/>
  <c r="H41" i="1" s="1"/>
  <c r="T36" i="1"/>
  <c r="R36" i="1"/>
  <c r="T35" i="1"/>
  <c r="R35" i="1"/>
  <c r="T34" i="1"/>
  <c r="R34" i="1"/>
  <c r="J34" i="1"/>
  <c r="H34" i="1"/>
  <c r="T33" i="1"/>
  <c r="R33" i="1"/>
  <c r="J33" i="1"/>
  <c r="H33" i="1"/>
  <c r="T32" i="1"/>
  <c r="R32" i="1"/>
  <c r="J32" i="1"/>
  <c r="H32" i="1"/>
  <c r="T31" i="1"/>
  <c r="R31" i="1"/>
  <c r="J31" i="1"/>
  <c r="H31" i="1"/>
  <c r="T30" i="1"/>
  <c r="R30" i="1"/>
  <c r="J30" i="1"/>
  <c r="H30" i="1"/>
  <c r="T29" i="1"/>
  <c r="R29" i="1"/>
  <c r="J29" i="1"/>
  <c r="H29" i="1"/>
  <c r="T28" i="1"/>
  <c r="R28" i="1"/>
  <c r="J28" i="1"/>
  <c r="H28" i="1"/>
  <c r="T27" i="1"/>
  <c r="R27" i="1"/>
  <c r="J27" i="1"/>
  <c r="H27" i="1"/>
  <c r="T26" i="1"/>
  <c r="R26" i="1"/>
  <c r="J26" i="1"/>
  <c r="H26" i="1"/>
  <c r="T25" i="1"/>
  <c r="R25" i="1"/>
  <c r="J25" i="1"/>
  <c r="H25" i="1"/>
  <c r="T24" i="1"/>
  <c r="R24" i="1"/>
  <c r="J24" i="1"/>
  <c r="H24" i="1"/>
  <c r="T23" i="1"/>
  <c r="R23" i="1"/>
  <c r="J23" i="1"/>
  <c r="H23" i="1"/>
  <c r="T22" i="1"/>
  <c r="R22" i="1"/>
  <c r="J22" i="1"/>
  <c r="H22" i="1"/>
  <c r="T21" i="1"/>
  <c r="R21" i="1"/>
  <c r="J21" i="1"/>
  <c r="H21" i="1"/>
  <c r="T20" i="1"/>
  <c r="T37" i="1" s="1"/>
  <c r="R20" i="1"/>
  <c r="R37" i="1" s="1"/>
  <c r="J20" i="1"/>
  <c r="H20" i="1"/>
  <c r="J19" i="1"/>
  <c r="H19" i="1"/>
  <c r="J18" i="1"/>
  <c r="H18" i="1"/>
  <c r="J17" i="1"/>
  <c r="H17" i="1"/>
  <c r="J16" i="1"/>
  <c r="H16" i="1"/>
  <c r="T15" i="1"/>
  <c r="R15" i="1"/>
  <c r="J15" i="1"/>
  <c r="H15" i="1"/>
  <c r="T14" i="1"/>
  <c r="R14" i="1"/>
  <c r="J14" i="1"/>
  <c r="H14" i="1"/>
  <c r="T13" i="1"/>
  <c r="R13" i="1"/>
  <c r="J13" i="1"/>
  <c r="H13" i="1"/>
  <c r="H35" i="1" s="1"/>
  <c r="T12" i="1"/>
  <c r="R12" i="1"/>
  <c r="J12" i="1"/>
  <c r="J35" i="1" s="1"/>
  <c r="H12" i="1"/>
  <c r="T11" i="1"/>
  <c r="R11" i="1"/>
  <c r="T10" i="1"/>
  <c r="R10" i="1"/>
  <c r="T9" i="1"/>
  <c r="R9" i="1"/>
  <c r="T8" i="1"/>
  <c r="R8" i="1"/>
  <c r="T7" i="1"/>
  <c r="R7" i="1"/>
  <c r="J7" i="1"/>
  <c r="H7" i="1"/>
  <c r="T6" i="1"/>
  <c r="R6" i="1"/>
  <c r="J6" i="1"/>
  <c r="H6" i="1"/>
  <c r="T5" i="1"/>
  <c r="R5" i="1"/>
  <c r="J5" i="1"/>
  <c r="H5" i="1"/>
  <c r="T4" i="1"/>
  <c r="T16" i="1" s="1"/>
  <c r="R4" i="1"/>
  <c r="R16" i="1" s="1"/>
  <c r="J4" i="1"/>
  <c r="J8" i="1" s="1"/>
  <c r="H4" i="1"/>
  <c r="H8" i="1" s="1"/>
  <c r="L182" i="2" l="1"/>
  <c r="L11" i="2"/>
  <c r="L186" i="2"/>
  <c r="L38" i="2"/>
  <c r="L184" i="2"/>
  <c r="L188" i="2"/>
  <c r="L183" i="2"/>
  <c r="L133" i="2"/>
  <c r="L141" i="2"/>
  <c r="L151" i="2"/>
  <c r="L187" i="2"/>
  <c r="L149" i="2"/>
  <c r="L185" i="2"/>
  <c r="L140" i="2"/>
  <c r="L174" i="2"/>
  <c r="L176" i="2" s="1"/>
  <c r="L68" i="2"/>
  <c r="L150" i="2"/>
  <c r="L50" i="2"/>
  <c r="L82" i="2"/>
  <c r="L120" i="2"/>
  <c r="L55" i="2"/>
  <c r="L62" i="2"/>
  <c r="L80" i="2"/>
  <c r="L87" i="2"/>
  <c r="L103" i="2"/>
  <c r="L114" i="2"/>
  <c r="L118" i="2"/>
  <c r="L137" i="2"/>
  <c r="L57" i="2"/>
  <c r="L105" i="2"/>
  <c r="L98" i="2"/>
  <c r="L63" i="2"/>
  <c r="L70" i="2"/>
  <c r="L88" i="2"/>
  <c r="L100" i="2"/>
  <c r="L115" i="2"/>
  <c r="L122" i="2"/>
  <c r="L138" i="2"/>
  <c r="L152" i="2"/>
  <c r="L101" i="2"/>
  <c r="L132" i="2"/>
  <c r="L43" i="2"/>
  <c r="L44" i="2" s="1"/>
  <c r="L54" i="2"/>
  <c r="L79" i="2"/>
  <c r="L95" i="2"/>
  <c r="L102" i="2"/>
  <c r="L110" i="2"/>
  <c r="L136" i="2"/>
  <c r="L147" i="2"/>
  <c r="D89" i="1"/>
  <c r="H89" i="1"/>
  <c r="L189" i="2" l="1"/>
  <c r="L192" i="2" s="1"/>
  <c r="L153" i="2"/>
  <c r="L143" i="2"/>
  <c r="L127" i="2"/>
  <c r="L106" i="2"/>
  <c r="L89" i="2"/>
  <c r="L74" i="2"/>
</calcChain>
</file>

<file path=xl/sharedStrings.xml><?xml version="1.0" encoding="utf-8"?>
<sst xmlns="http://schemas.openxmlformats.org/spreadsheetml/2006/main" count="888" uniqueCount="283">
  <si>
    <t>GRUPO 1 - HOSPEDAGEM</t>
  </si>
  <si>
    <t>UFRB - GRUPO 1</t>
  </si>
  <si>
    <t>VALOR UFRB</t>
  </si>
  <si>
    <t>GRUPO 6 - DECORAÇÃO E SINALIZAÇÃO</t>
  </si>
  <si>
    <t>UFRB GRUPO 6</t>
  </si>
  <si>
    <t>Item</t>
  </si>
  <si>
    <t>Especificação</t>
  </si>
  <si>
    <t>Identificação
  CATSERV</t>
  </si>
  <si>
    <t>Unidade de
  Medida</t>
  </si>
  <si>
    <t>Quantidade
  Estimada</t>
  </si>
  <si>
    <t>Preço unitário
  de referência</t>
  </si>
  <si>
    <t>Preço total de
  referência</t>
  </si>
  <si>
    <t>Preço total UFRB</t>
  </si>
  <si>
    <t>Preço Unitário
  de Referência</t>
  </si>
  <si>
    <t>Preço Total de
  Referência</t>
  </si>
  <si>
    <t>Apartamento Simples - CATEGORIA 3 ESTRELAS</t>
  </si>
  <si>
    <t>Diária c/ café da
  manhã</t>
  </si>
  <si>
    <t>Arranjo de flores naturais tipo jardineira</t>
  </si>
  <si>
    <t>Metro linear</t>
  </si>
  <si>
    <t>Apartamento Duplo - CATEGORIA 3 ESTRELAS</t>
  </si>
  <si>
    <t>Arranjos de impacto</t>
  </si>
  <si>
    <t>Unidade</t>
  </si>
  <si>
    <t>Apartamento Simples - CATEGORIA 5 ESTRELAS:</t>
  </si>
  <si>
    <t>Diária c/
  café da manhã</t>
  </si>
  <si>
    <t>Arranjo, centro de mesa, retangular</t>
  </si>
  <si>
    <t>Apartamento Duplo - CATEGORIA 5 ESTRELAS:</t>
  </si>
  <si>
    <t>Arranjo, centro de mesa, formato bola</t>
  </si>
  <si>
    <t>Preço total estimado Grupo 1</t>
  </si>
  <si>
    <t>Malha ou Tecido tencionado</t>
  </si>
  <si>
    <t>m²/dia</t>
  </si>
  <si>
    <t>Materiais em lona (como banner, faixa de mesa, fundo de palco, etc)</t>
  </si>
  <si>
    <t>m²</t>
  </si>
  <si>
    <t>GRUPO 2 - RECURSOS HUMANOS</t>
  </si>
  <si>
    <t>UFRB GRUPO 2</t>
  </si>
  <si>
    <t>Porta Banner</t>
  </si>
  <si>
    <t>Unidade/dia</t>
  </si>
  <si>
    <t>Identitficação
  CATSERV</t>
  </si>
  <si>
    <t>Toalhas para mesas redondas/retangulares</t>
  </si>
  <si>
    <t>Auxiliar de Serviços Gerais</t>
  </si>
  <si>
    <t>Diária de 8
  horas</t>
  </si>
  <si>
    <t>Prisma em acrílico</t>
  </si>
  <si>
    <t>Brigadista de Incêndio ou Socorrista</t>
  </si>
  <si>
    <t>Diária de 12
  horas</t>
  </si>
  <si>
    <t>Tapete, tipo persa retangular, com medidas de 3m x4m.</t>
  </si>
  <si>
    <t>Coordenador Geral</t>
  </si>
  <si>
    <t>Bandeiras (Orgulho LGBT, Trans, Lésbico), tamanho 3</t>
  </si>
  <si>
    <t>Cerimonialista</t>
  </si>
  <si>
    <t>Balão blimp</t>
  </si>
  <si>
    <t>Diária</t>
  </si>
  <si>
    <t>Copeira</t>
  </si>
  <si>
    <t>Preço total estimado grupo 6</t>
  </si>
  <si>
    <t>Eletricista</t>
  </si>
  <si>
    <t>Fotógrafo</t>
  </si>
  <si>
    <t>GRUPO 7 - MONTAGENS E INSTALAÇÕES</t>
  </si>
  <si>
    <t>UFRB GRUPO 7</t>
  </si>
  <si>
    <t>Garçom</t>
  </si>
  <si>
    <t>Identificação CATSERV</t>
  </si>
  <si>
    <t>Unidade de Medida</t>
  </si>
  <si>
    <t>Quantidade Estimada</t>
  </si>
  <si>
    <t>Preço Unitário de Referência</t>
  </si>
  <si>
    <t>Preço Total de Referência</t>
  </si>
  <si>
    <t>Montador</t>
  </si>
  <si>
    <t>Serviço para ambientação/decoração de espaço de alimentação e/ou foyer.</t>
  </si>
  <si>
    <t>Intérprete Consecutivo de idiomas básicos</t>
  </si>
  <si>
    <t>Diária de 6
  horas</t>
  </si>
  <si>
    <t>Climatizador ou Resfriador evaporativo</t>
  </si>
  <si>
    <t>Intérprete Consecutivo de idiomas especiais</t>
  </si>
  <si>
    <t>Balcão</t>
  </si>
  <si>
    <t>Intérprete para tradução simultânea/ idiomas básicos</t>
  </si>
  <si>
    <t>Serviço de locação de painéis em TS no formato de ZIGZAG para exposição de pôsteres.</t>
  </si>
  <si>
    <t>Intérprete para tradução simultânea/idiomas especiais</t>
  </si>
  <si>
    <t>Diária de 6 horas</t>
  </si>
  <si>
    <t>Box Truss (Q15, Q25 ou Q30)</t>
  </si>
  <si>
    <t>Metro
  linear/Dia</t>
  </si>
  <si>
    <t>Intérprete de Libras</t>
  </si>
  <si>
    <t>Hora</t>
  </si>
  <si>
    <t>Cordão de isolamento, tipo organizador de fila</t>
  </si>
  <si>
    <t>Técnico audiovisual</t>
  </si>
  <si>
    <t>Estande Básico</t>
  </si>
  <si>
    <t>Mestre de Cerimônias (4 horas diárias)</t>
  </si>
  <si>
    <t>Diária de 4
  horas</t>
  </si>
  <si>
    <t>Estrutura de metalon</t>
  </si>
  <si>
    <t>Mestre de Cerimônias (8 horas diárias)</t>
  </si>
  <si>
    <t>Porta-folder em acrílico ou similar</t>
  </si>
  <si>
    <t>Unidade/Dia</t>
  </si>
  <si>
    <t>Mestre de Cerimônias (12 horas diárias)</t>
  </si>
  <si>
    <t>Praticável ou Tablado de madeira ou piso carpetado</t>
  </si>
  <si>
    <t>Recepcionista Português</t>
  </si>
  <si>
    <t>Tenda Fechada 6X6</t>
  </si>
  <si>
    <t>Recepcionista Bilíngue</t>
  </si>
  <si>
    <t>Tenda Fechada 10X10</t>
  </si>
  <si>
    <t>Segurança Diurno/Noturno</t>
  </si>
  <si>
    <t>Backdrop 3,00 x 2,00</t>
  </si>
  <si>
    <t>Locutor</t>
  </si>
  <si>
    <t>Diária de 06
  horas</t>
  </si>
  <si>
    <t>Pórtico Largada/Chegada de corridas 5,60m de largura x 3,00m de altura</t>
  </si>
  <si>
    <t>Becários</t>
  </si>
  <si>
    <t>Banheiro Quimico</t>
  </si>
  <si>
    <t>Preço total estimado Grupo 2</t>
  </si>
  <si>
    <t>Montagem e  Instalação de Palco 5,00 x 2,00 (30 cm de altura)</t>
  </si>
  <si>
    <t>Totem de sinalização</t>
  </si>
  <si>
    <t>GRUPO 3 - LOCAÇÃO ESPAÇO FÍSICO</t>
  </si>
  <si>
    <t>UFRB GRUPO 3</t>
  </si>
  <si>
    <t>Preço total estimado grupo 7</t>
  </si>
  <si>
    <t>Preço unitário de referência</t>
  </si>
  <si>
    <t>Preço total de referência</t>
  </si>
  <si>
    <t>Auditório/Salas/Áreas de eventos, com capacidade para até 700 pessoas</t>
  </si>
  <si>
    <t>Auditório/Salas/Áreas de eventos, com capacidade para até 300 pessoas</t>
  </si>
  <si>
    <t>Preço total estimado Grupo 3</t>
  </si>
  <si>
    <t>GRUPO 4 - LOCAÇÃO E INSTALAÇÃO DE EQUIPAMENTOS</t>
  </si>
  <si>
    <t>UFRB GRUPO 4</t>
  </si>
  <si>
    <t>GRUPO 8 - MOBILIÁRIO</t>
  </si>
  <si>
    <t>UFRB GRUPO 8</t>
  </si>
  <si>
    <t>Caixa de som amplificada de 500W c/ base p/tripé com 2 vias</t>
  </si>
  <si>
    <t>Caixa de som de retorno</t>
  </si>
  <si>
    <t>Locação de cadeira de plástico, tipo torre, que suporte o peso mínimo de 150kg/pessoa.</t>
  </si>
  <si>
    <t>Equipamento de sonorização completa</t>
  </si>
  <si>
    <t>Locação de conjunto de mesa, com 4 cadeiras plásticas, de 1ª linha (capacidade mínima das cadeiras 150 Kg).</t>
  </si>
  <si>
    <t>Microfone com fio com base ou pedestal de pé</t>
  </si>
  <si>
    <t>Locação de capas com faixas para cadeiras de plástico.</t>
  </si>
  <si>
    <t>Microfone sem fio</t>
  </si>
  <si>
    <t>Poltrona</t>
  </si>
  <si>
    <t>Pedestal de mesa para microfone</t>
  </si>
  <si>
    <t>Mesa de apoio</t>
  </si>
  <si>
    <t>Pedestal tipo girafa para microfone</t>
  </si>
  <si>
    <t>Mesa de centro</t>
  </si>
  <si>
    <t>Projetor de Multimídia 10000 Ansi lumens</t>
  </si>
  <si>
    <t>Mesa diretiva</t>
  </si>
  <si>
    <t>Tela para Projeção 1,80x2,40</t>
  </si>
  <si>
    <t>Púlpito em acrílico</t>
  </si>
  <si>
    <t>Tela para Projeção 4,00x3,00</t>
  </si>
  <si>
    <t>Cadeira de madeira na cor dourada e estofado preto</t>
  </si>
  <si>
    <t>TV de LED de 50 polegadas com suporte ou pedestal e tecnologia 4K</t>
  </si>
  <si>
    <t>Cadeira de madeira na cor branca e estofado branco</t>
  </si>
  <si>
    <t>Equipamento de Iluminação de palco</t>
  </si>
  <si>
    <t>Mesa de madeira redonda para 10 pessoas</t>
  </si>
  <si>
    <t>Link dedicado de Internet - tipo 2, com velocidade mínima de 10 megas.</t>
  </si>
  <si>
    <t>Preço total estimado grupo 8</t>
  </si>
  <si>
    <t>KIT com 50 unidades de fones receptores; Infravermelho/VHF para sistema de tradução simultânea.</t>
  </si>
  <si>
    <t>Cabine para Tradução simultânea c/ isolamento acústico equipada</t>
  </si>
  <si>
    <t>GRUPO 9 - SERVIÇO DE TRANSPORTE</t>
  </si>
  <si>
    <t>UFRB GRUPO 9</t>
  </si>
  <si>
    <t>Rádio Comunicador</t>
  </si>
  <si>
    <t>Frigobar 120 Litros</t>
  </si>
  <si>
    <t>Micro-ônibus (região metropolitana)</t>
  </si>
  <si>
    <t>Diária de 10
  horas</t>
  </si>
  <si>
    <t>Microondas 35 Litros</t>
  </si>
  <si>
    <t>Ônibus Executivo para transporte (região metropolitana)</t>
  </si>
  <si>
    <t>Diária de 10 horas</t>
  </si>
  <si>
    <t>Gerador de Energia 500KVA</t>
  </si>
  <si>
    <t>Van (região metropolitana)</t>
  </si>
  <si>
    <t>Bebedouro elétrico</t>
  </si>
  <si>
    <t>Van (transporte interestadual e intermunicipal)</t>
  </si>
  <si>
    <t>Notebook</t>
  </si>
  <si>
    <t>Veículo de passeio</t>
  </si>
  <si>
    <t>Cadeira de rodas especial para deficientes e outras patologias</t>
  </si>
  <si>
    <t>Veículo Utilitário</t>
  </si>
  <si>
    <t>Extintor de Incêndio pó químico CO2 - 12kg</t>
  </si>
  <si>
    <t>Preço total estimado grupo 9</t>
  </si>
  <si>
    <t>Equipamentos de áudio e vídeo para Colação de Grau</t>
  </si>
  <si>
    <t>Cone de sinalização</t>
  </si>
  <si>
    <t>GRUPO 10 - BRINDES E OUTROS MATERIAIS</t>
  </si>
  <si>
    <t>UFRB GRUPO 10</t>
  </si>
  <si>
    <t>Equipamentos de áudio e vídeo para Recepção (alunos e servidores)</t>
  </si>
  <si>
    <t>Preço total estimado Grupo 4</t>
  </si>
  <si>
    <t>Camiseta</t>
  </si>
  <si>
    <t>Chips de Cronometragem para corrida</t>
  </si>
  <si>
    <t>GRUPO 5 - SERVIÇOS DE ALIMENTAÇÃO</t>
  </si>
  <si>
    <t>UFRB GRUPO 5</t>
  </si>
  <si>
    <t>Caneta esferográfica metálica</t>
  </si>
  <si>
    <t>Crachá em PVC</t>
  </si>
  <si>
    <t>Garrafa de água mineral (com ou sem gás) de 500 ml</t>
  </si>
  <si>
    <t>Pasta/Bolsa</t>
  </si>
  <si>
    <t>Copo de água (200 ml)</t>
  </si>
  <si>
    <t>Sacola em Pvc</t>
  </si>
  <si>
    <t>Garrafa de Café, Chá ou Leite de 2 litros.</t>
  </si>
  <si>
    <t>Pasta em couchê liso</t>
  </si>
  <si>
    <t>Água de côco</t>
  </si>
  <si>
    <t>Ecobag</t>
  </si>
  <si>
    <t>Coffee Break - Tipo 1</t>
  </si>
  <si>
    <t>Placa para premiação ou homenagem</t>
  </si>
  <si>
    <t>Coffee Break - Tipo 2</t>
  </si>
  <si>
    <t>Medalha em metal dourado</t>
  </si>
  <si>
    <t>Brunch</t>
  </si>
  <si>
    <t>PINS</t>
  </si>
  <si>
    <t>Almoço ou jantar Buffet - alimentos</t>
  </si>
  <si>
    <t>Troféus em aço</t>
  </si>
  <si>
    <t>Almoço ou jantar Empratado - Serviço em restaurante - alimentos</t>
  </si>
  <si>
    <t>Troféus em acrílico</t>
  </si>
  <si>
    <t>Almoço ou jantar - bebidas</t>
  </si>
  <si>
    <t>Placa de inauguração</t>
  </si>
  <si>
    <t>Coquetel</t>
  </si>
  <si>
    <t>Squeeze</t>
  </si>
  <si>
    <t>Preço total estimado Grupo 5</t>
  </si>
  <si>
    <t>Caneca em porcelana</t>
  </si>
  <si>
    <t>Pen card</t>
  </si>
  <si>
    <t>Boné de corrida</t>
  </si>
  <si>
    <t>TOTAL A LICITAR</t>
  </si>
  <si>
    <t>TOTAL UFRB</t>
  </si>
  <si>
    <t>Viseira de corrida</t>
  </si>
  <si>
    <t>Pen Drive personalizado</t>
  </si>
  <si>
    <t>GRUPO</t>
  </si>
  <si>
    <t>SUGESTOES</t>
  </si>
  <si>
    <t>Preço total estimado grupo 10</t>
  </si>
  <si>
    <t>GRUPO 11 - OUTROS SERVIÇOS</t>
  </si>
  <si>
    <t>UFRB GRUPO 11</t>
  </si>
  <si>
    <t>adicionar copo de água 200 ml</t>
  </si>
  <si>
    <t>6 mil unidades</t>
  </si>
  <si>
    <t>Serviço de Atendimento Médico - UTI/Móvel</t>
  </si>
  <si>
    <t>agua de coco</t>
  </si>
  <si>
    <t>2000 unidades</t>
  </si>
  <si>
    <t>Serviço de Cronometragem para corrida</t>
  </si>
  <si>
    <t>por pessoa</t>
  </si>
  <si>
    <t xml:space="preserve">cronometragem para corrida </t>
  </si>
  <si>
    <t>2500 pessoas</t>
  </si>
  <si>
    <t>Serviço de Filmagem de evento</t>
  </si>
  <si>
    <t>chips de cronometragem</t>
  </si>
  <si>
    <t>Serviços de edição de Filmagem</t>
  </si>
  <si>
    <t xml:space="preserve">locação de cones </t>
  </si>
  <si>
    <t>500 unidades</t>
  </si>
  <si>
    <t>Serviço de transcrição de áudio em idiomas básicos (inglês, francês e espanhol)</t>
  </si>
  <si>
    <t>Serviço de gravação de som</t>
  </si>
  <si>
    <t>Serviço de apresentação artística de grupo local</t>
  </si>
  <si>
    <t>hora</t>
  </si>
  <si>
    <t>locação de backdrop</t>
  </si>
  <si>
    <t>20 diárias</t>
  </si>
  <si>
    <t>Serviço de transcrição de áudio em português</t>
  </si>
  <si>
    <t>locação de pórtico largada e chegada</t>
  </si>
  <si>
    <t>Preço total estimado grupo 11</t>
  </si>
  <si>
    <t>banheiro químico</t>
  </si>
  <si>
    <t>50 diárias</t>
  </si>
  <si>
    <t xml:space="preserve">boné </t>
  </si>
  <si>
    <t>2500 unidades</t>
  </si>
  <si>
    <t>viseira</t>
  </si>
  <si>
    <t>locutor</t>
  </si>
  <si>
    <t>10 unidades</t>
  </si>
  <si>
    <t>montagem e instalação de palco</t>
  </si>
  <si>
    <t>ÁREA 1 - HOSPEDAGEM</t>
  </si>
  <si>
    <t>UFSB</t>
  </si>
  <si>
    <t>IFBAIANO</t>
  </si>
  <si>
    <t>UFBA</t>
  </si>
  <si>
    <t>Quantidade
  TOTAL</t>
  </si>
  <si>
    <t>Diária c/ café da   manhã</t>
  </si>
  <si>
    <t>Diária c/ café da  manhã</t>
  </si>
  <si>
    <t>Diária c/  café da manhã</t>
  </si>
  <si>
    <t>ÁREA 2 - RECURSOS HUMANOS</t>
  </si>
  <si>
    <t>Diária de 8  horas</t>
  </si>
  <si>
    <t>Diária de 12  horas</t>
  </si>
  <si>
    <t>Diária de 6  horas</t>
  </si>
  <si>
    <t>Diária de 4  horas</t>
  </si>
  <si>
    <t>Diária de 06  horas</t>
  </si>
  <si>
    <t>ÁREA 3 - LOCAÇÃO ESPAÇO FÍSICO</t>
  </si>
  <si>
    <t>ÁREA 4 - LOCAÇÃO E INSTALAÇÃO DE EQUIPAMENTOS</t>
  </si>
  <si>
    <t>ÁREA 5 - SERVIÇOS DE ALIMENTAÇÃO</t>
  </si>
  <si>
    <t>ÁREA 6 - DECORAÇÃO E SINALIZAÇÃO</t>
  </si>
  <si>
    <t>ÁREA 7 - MONTAGENS E INSTALAÇÕES</t>
  </si>
  <si>
    <t>Metro   linear/Dia</t>
  </si>
  <si>
    <t>ÁREA 8 - MOBILIÁRIO</t>
  </si>
  <si>
    <t>ÁREA 9 - SERVIÇO DE TRANSPORTE</t>
  </si>
  <si>
    <t>Diária de 10   horas</t>
  </si>
  <si>
    <t>Diária de 10  horas</t>
  </si>
  <si>
    <t>ÁREA 10 - BRINDES E OUTROS MATERIAIS</t>
  </si>
  <si>
    <t xml:space="preserve">Sacola em Pvc </t>
  </si>
  <si>
    <t>Placa para premiação ou
homenagem</t>
  </si>
  <si>
    <t>ÁREA 11 - OUTROS SERVIÇOS</t>
  </si>
  <si>
    <t>VALOR TOTAL DA PROPOSTA</t>
  </si>
  <si>
    <t>VALOR UNITÁRIO</t>
  </si>
  <si>
    <t>VALOR TOTAL</t>
  </si>
  <si>
    <t>Preço total  ÁREA 1</t>
  </si>
  <si>
    <t>Preço total  ÁREA 2</t>
  </si>
  <si>
    <t>Preço total  ÁREA 3</t>
  </si>
  <si>
    <t>Preço total  ÁREA 4</t>
  </si>
  <si>
    <t>Preço total  ÁREA 5</t>
  </si>
  <si>
    <t>VALOR UNITARIO</t>
  </si>
  <si>
    <t>Preço total  ÁREA 6</t>
  </si>
  <si>
    <t>Preço total  aréa 7</t>
  </si>
  <si>
    <t>Preço total  ÁREA 8</t>
  </si>
  <si>
    <t>Preço total  ÁREA 9</t>
  </si>
  <si>
    <t>Preço total  ÁREA 10</t>
  </si>
  <si>
    <t>Preço total  ÁREA 11</t>
  </si>
  <si>
    <t>Valor de referência</t>
  </si>
  <si>
    <t>Desconto</t>
  </si>
  <si>
    <t xml:space="preserve">Valor de referência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</si>
</sst>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[$R$ -416]#,##0.00"/>
  </numFmts>
  <fonts count="16">
    <font>
      <sz val="10"/>
      <color theme="1"/>
      <name val="Arial"/>
      <scheme val="minor"/>
    </font>
    <font>
      <sz val="10"/>
      <name val="Arial"/>
    </font>
    <font>
      <b/>
      <sz val="10"/>
      <name val="Arial"/>
    </font>
    <font>
      <b/>
      <sz val="9"/>
      <name val="&quot;\&quot;Times New Roman\&quot;&quot;"/>
    </font>
    <font>
      <sz val="9"/>
      <name val="&quot;\&quot;Times New Roman\&quot;&quot;"/>
    </font>
    <font>
      <b/>
      <sz val="11"/>
      <name val="&quot;\&quot;Times New Roman\&quot;&quot;"/>
    </font>
    <font>
      <sz val="9"/>
      <color theme="1"/>
      <name val="Calibri"/>
    </font>
    <font>
      <sz val="11"/>
      <color theme="1"/>
      <name val="Calibri"/>
    </font>
    <font>
      <b/>
      <sz val="13"/>
      <name val="Arial"/>
    </font>
    <font>
      <b/>
      <sz val="12"/>
      <color theme="1"/>
      <name val="Arial"/>
      <scheme val="minor"/>
    </font>
    <font>
      <b/>
      <sz val="10"/>
      <color theme="1"/>
      <name val="Arial"/>
      <scheme val="minor"/>
    </font>
    <font>
      <b/>
      <sz val="10"/>
      <name val="Arial"/>
      <scheme val="minor"/>
    </font>
    <font>
      <sz val="10"/>
      <name val="Arial"/>
      <scheme val="minor"/>
    </font>
    <font>
      <sz val="12"/>
      <name val="Times New Roman"/>
    </font>
    <font>
      <sz val="10"/>
      <color theme="1"/>
      <name val="Arial"/>
      <scheme val="minor"/>
    </font>
    <font>
      <b/>
      <sz val="10"/>
      <color theme="1"/>
      <name val="Arial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65"/>
      </patternFill>
    </fill>
    <fill>
      <patternFill patternType="solid">
        <fgColor rgb="FFEFEFEF"/>
        <bgColor rgb="FFEFEFEF"/>
      </patternFill>
    </fill>
    <fill>
      <patternFill patternType="solid">
        <fgColor rgb="FFE6B8AF"/>
        <bgColor rgb="FFE6B8AF"/>
      </patternFill>
    </fill>
    <fill>
      <patternFill patternType="solid">
        <fgColor indexed="5"/>
        <bgColor indexed="5"/>
      </patternFill>
    </fill>
    <fill>
      <patternFill patternType="solid">
        <fgColor rgb="FFFCE5CD"/>
        <bgColor rgb="FFFCE5CD"/>
      </patternFill>
    </fill>
    <fill>
      <patternFill patternType="solid">
        <fgColor theme="0"/>
        <bgColor theme="0"/>
      </patternFill>
    </fill>
    <fill>
      <patternFill patternType="solid">
        <fgColor rgb="FFEAD1DC"/>
        <bgColor rgb="FFEAD1DC"/>
      </patternFill>
    </fill>
    <fill>
      <patternFill patternType="solid">
        <fgColor rgb="FFCFE2F3"/>
        <bgColor rgb="FFCFE2F3"/>
      </patternFill>
    </fill>
    <fill>
      <patternFill patternType="solid">
        <fgColor rgb="FFEA9999"/>
        <bgColor rgb="FFEA9999"/>
      </patternFill>
    </fill>
    <fill>
      <patternFill patternType="solid">
        <fgColor rgb="FFFFF2CC"/>
        <bgColor rgb="FFFFF2CC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7"/>
      </patternFill>
    </fill>
  </fills>
  <borders count="40">
    <border>
      <left/>
      <right/>
      <top/>
      <bottom/>
      <diagonal/>
    </border>
    <border>
      <left style="thin">
        <color rgb="FF2B2B2B"/>
      </left>
      <right/>
      <top style="thin">
        <color rgb="FF2B2B2B"/>
      </top>
      <bottom style="thin">
        <color rgb="FF2B2B2B"/>
      </bottom>
      <diagonal/>
    </border>
    <border>
      <left/>
      <right/>
      <top style="thin">
        <color rgb="FF2B2B2B"/>
      </top>
      <bottom style="thin">
        <color rgb="FF2B2B2B"/>
      </bottom>
      <diagonal/>
    </border>
    <border>
      <left/>
      <right style="thin">
        <color indexed="23"/>
      </right>
      <top style="thin">
        <color rgb="FF2B2B2B"/>
      </top>
      <bottom style="thin">
        <color rgb="FF2B2B2B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2B2B2B"/>
      </left>
      <right style="thin">
        <color rgb="FF2B2B2B"/>
      </right>
      <top/>
      <bottom style="thin">
        <color rgb="FF2B2B2B"/>
      </bottom>
      <diagonal/>
    </border>
    <border>
      <left/>
      <right style="thin">
        <color rgb="FF2B2B2B"/>
      </right>
      <top/>
      <bottom style="thin">
        <color rgb="FF2B2B2B"/>
      </bottom>
      <diagonal/>
    </border>
    <border>
      <left/>
      <right/>
      <top/>
      <bottom style="thin">
        <color rgb="FF2B2B2B"/>
      </bottom>
      <diagonal/>
    </border>
    <border>
      <left/>
      <right style="thin">
        <color indexed="23"/>
      </right>
      <top/>
      <bottom style="thin">
        <color rgb="FF2B2B2B"/>
      </bottom>
      <diagonal/>
    </border>
    <border>
      <left style="thin">
        <color rgb="FF2B2B2B"/>
      </left>
      <right/>
      <top/>
      <bottom style="thin">
        <color rgb="FF2B2B2B"/>
      </bottom>
      <diagonal/>
    </border>
    <border>
      <left/>
      <right style="thin">
        <color rgb="FF2B2B2B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2B2B2B"/>
      </right>
      <top style="thin">
        <color auto="1"/>
      </top>
      <bottom style="thin">
        <color auto="1"/>
      </bottom>
      <diagonal/>
    </border>
    <border>
      <left style="thin">
        <color rgb="FF2B2B2B"/>
      </left>
      <right style="thin">
        <color rgb="FF2B2B2B"/>
      </right>
      <top style="thin">
        <color auto="1"/>
      </top>
      <bottom style="thin">
        <color auto="1"/>
      </bottom>
      <diagonal/>
    </border>
    <border>
      <left/>
      <right style="thin">
        <color rgb="FF2B2B2B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rgb="FF2B2B2B"/>
      </bottom>
      <diagonal/>
    </border>
    <border>
      <left/>
      <right/>
      <top style="medium">
        <color auto="1"/>
      </top>
      <bottom style="thin">
        <color rgb="FF2B2B2B"/>
      </bottom>
      <diagonal/>
    </border>
    <border>
      <left/>
      <right style="medium">
        <color auto="1"/>
      </right>
      <top style="medium">
        <color auto="1"/>
      </top>
      <bottom style="thin">
        <color rgb="FF2B2B2B"/>
      </bottom>
      <diagonal/>
    </border>
    <border>
      <left style="medium">
        <color auto="1"/>
      </left>
      <right style="thin">
        <color rgb="FF2B2B2B"/>
      </right>
      <top/>
      <bottom style="thin">
        <color rgb="FF2B2B2B"/>
      </bottom>
      <diagonal/>
    </border>
    <border>
      <left/>
      <right style="medium">
        <color auto="1"/>
      </right>
      <top/>
      <bottom style="thin">
        <color rgb="FF2B2B2B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rgb="FF2B2B2B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2B2B2B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 style="thin">
        <color rgb="FF2B2B2B"/>
      </top>
      <bottom/>
      <diagonal/>
    </border>
  </borders>
  <cellStyleXfs count="2">
    <xf numFmtId="0" fontId="0" fillId="0" borderId="0"/>
    <xf numFmtId="44" fontId="14" fillId="0" borderId="0" applyFont="0" applyFill="0" applyBorder="0" applyProtection="0">
      <alignment vertical="center"/>
    </xf>
  </cellStyleXfs>
  <cellXfs count="183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top"/>
    </xf>
    <xf numFmtId="0" fontId="3" fillId="2" borderId="0" xfId="0" applyFont="1" applyFill="1" applyAlignment="1">
      <alignment vertical="top"/>
    </xf>
    <xf numFmtId="0" fontId="2" fillId="5" borderId="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top" wrapText="1"/>
    </xf>
    <xf numFmtId="0" fontId="3" fillId="3" borderId="6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right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vertical="top" wrapText="1"/>
    </xf>
    <xf numFmtId="0" fontId="3" fillId="6" borderId="5" xfId="0" applyFont="1" applyFill="1" applyBorder="1" applyAlignment="1">
      <alignment vertical="top" wrapText="1"/>
    </xf>
    <xf numFmtId="0" fontId="3" fillId="6" borderId="6" xfId="0" applyFont="1" applyFill="1" applyBorder="1" applyAlignment="1">
      <alignment vertical="top" wrapText="1"/>
    </xf>
    <xf numFmtId="0" fontId="3" fillId="6" borderId="8" xfId="0" applyFont="1" applyFill="1" applyBorder="1" applyAlignment="1">
      <alignment horizontal="right" vertical="top" wrapText="1"/>
    </xf>
    <xf numFmtId="0" fontId="3" fillId="5" borderId="4" xfId="0" applyFont="1" applyFill="1" applyBorder="1" applyAlignment="1">
      <alignment horizontal="center" vertical="top" wrapText="1"/>
    </xf>
    <xf numFmtId="0" fontId="3" fillId="5" borderId="4" xfId="0" applyFont="1" applyFill="1" applyBorder="1" applyAlignment="1">
      <alignment horizontal="center" vertical="top"/>
    </xf>
    <xf numFmtId="0" fontId="1" fillId="3" borderId="5" xfId="0" applyFont="1" applyFill="1" applyBorder="1" applyAlignment="1">
      <alignment horizontal="right" vertical="top"/>
    </xf>
    <xf numFmtId="0" fontId="1" fillId="3" borderId="6" xfId="0" applyFont="1" applyFill="1" applyBorder="1" applyAlignment="1">
      <alignment vertical="top" wrapText="1"/>
    </xf>
    <xf numFmtId="0" fontId="1" fillId="3" borderId="6" xfId="0" applyFont="1" applyFill="1" applyBorder="1" applyAlignment="1">
      <alignment horizontal="right" vertical="top"/>
    </xf>
    <xf numFmtId="0" fontId="4" fillId="3" borderId="6" xfId="0" applyFont="1" applyFill="1" applyBorder="1" applyAlignment="1">
      <alignment vertical="top"/>
    </xf>
    <xf numFmtId="0" fontId="4" fillId="3" borderId="6" xfId="0" applyFont="1" applyFill="1" applyBorder="1" applyAlignment="1">
      <alignment horizontal="right" vertical="top"/>
    </xf>
    <xf numFmtId="164" fontId="1" fillId="3" borderId="7" xfId="0" applyNumberFormat="1" applyFont="1" applyFill="1" applyBorder="1" applyAlignment="1">
      <alignment vertical="top"/>
    </xf>
    <xf numFmtId="0" fontId="1" fillId="3" borderId="4" xfId="0" applyFont="1" applyFill="1" applyBorder="1" applyAlignment="1">
      <alignment horizontal="center" vertical="center"/>
    </xf>
    <xf numFmtId="164" fontId="4" fillId="3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right" vertical="top"/>
    </xf>
    <xf numFmtId="0" fontId="4" fillId="0" borderId="5" xfId="0" applyFont="1" applyBorder="1" applyAlignment="1">
      <alignment horizontal="right" vertical="top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right" vertical="top"/>
    </xf>
    <xf numFmtId="0" fontId="4" fillId="0" borderId="6" xfId="0" applyFont="1" applyBorder="1" applyAlignment="1">
      <alignment vertical="top"/>
    </xf>
    <xf numFmtId="164" fontId="1" fillId="0" borderId="7" xfId="0" applyNumberFormat="1" applyFont="1" applyBorder="1" applyAlignment="1">
      <alignment vertical="top"/>
    </xf>
    <xf numFmtId="0" fontId="0" fillId="5" borderId="4" xfId="0" applyFill="1" applyBorder="1" applyAlignment="1">
      <alignment horizontal="center" vertical="center"/>
    </xf>
    <xf numFmtId="164" fontId="4" fillId="5" borderId="4" xfId="0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vertical="top"/>
    </xf>
    <xf numFmtId="164" fontId="1" fillId="3" borderId="4" xfId="0" applyNumberFormat="1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right" vertical="top" wrapText="1"/>
    </xf>
    <xf numFmtId="0" fontId="4" fillId="7" borderId="4" xfId="0" applyFont="1" applyFill="1" applyBorder="1" applyAlignment="1">
      <alignment horizontal="center" vertical="center"/>
    </xf>
    <xf numFmtId="164" fontId="4" fillId="5" borderId="4" xfId="0" applyNumberFormat="1" applyFont="1" applyFill="1" applyBorder="1" applyAlignment="1">
      <alignment horizontal="right" vertical="center"/>
    </xf>
    <xf numFmtId="0" fontId="1" fillId="0" borderId="10" xfId="0" applyFont="1" applyBorder="1" applyAlignment="1">
      <alignment vertical="top" wrapText="1"/>
    </xf>
    <xf numFmtId="0" fontId="4" fillId="0" borderId="10" xfId="0" applyFont="1" applyBorder="1" applyAlignment="1">
      <alignment horizontal="right" vertical="top"/>
    </xf>
    <xf numFmtId="0" fontId="4" fillId="0" borderId="10" xfId="0" applyFont="1" applyBorder="1" applyAlignment="1">
      <alignment vertical="top"/>
    </xf>
    <xf numFmtId="0" fontId="3" fillId="7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top"/>
    </xf>
    <xf numFmtId="164" fontId="5" fillId="9" borderId="8" xfId="0" applyNumberFormat="1" applyFont="1" applyFill="1" applyBorder="1" applyAlignment="1">
      <alignment vertical="top"/>
    </xf>
    <xf numFmtId="0" fontId="0" fillId="5" borderId="0" xfId="0" applyFill="1"/>
    <xf numFmtId="164" fontId="0" fillId="5" borderId="4" xfId="0" applyNumberFormat="1" applyFill="1" applyBorder="1"/>
    <xf numFmtId="0" fontId="1" fillId="7" borderId="4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vertical="top" wrapText="1"/>
    </xf>
    <xf numFmtId="0" fontId="4" fillId="0" borderId="4" xfId="0" applyFont="1" applyBorder="1" applyAlignment="1">
      <alignment horizontal="right" vertical="top"/>
    </xf>
    <xf numFmtId="0" fontId="1" fillId="10" borderId="6" xfId="0" applyFont="1" applyFill="1" applyBorder="1" applyAlignment="1">
      <alignment vertical="top" wrapText="1"/>
    </xf>
    <xf numFmtId="0" fontId="6" fillId="0" borderId="0" xfId="0" applyFont="1"/>
    <xf numFmtId="0" fontId="1" fillId="2" borderId="0" xfId="0" applyFont="1" applyFill="1"/>
    <xf numFmtId="164" fontId="5" fillId="8" borderId="7" xfId="0" applyNumberFormat="1" applyFont="1" applyFill="1" applyBorder="1" applyAlignment="1">
      <alignment vertical="top"/>
    </xf>
    <xf numFmtId="0" fontId="1" fillId="5" borderId="4" xfId="0" applyFont="1" applyFill="1" applyBorder="1"/>
    <xf numFmtId="164" fontId="4" fillId="5" borderId="4" xfId="0" applyNumberFormat="1" applyFont="1" applyFill="1" applyBorder="1" applyAlignment="1">
      <alignment horizontal="right" vertical="top"/>
    </xf>
    <xf numFmtId="0" fontId="2" fillId="5" borderId="1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0" xfId="0" applyFont="1" applyFill="1"/>
    <xf numFmtId="0" fontId="0" fillId="5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/>
    <xf numFmtId="0" fontId="3" fillId="5" borderId="4" xfId="0" applyFont="1" applyFill="1" applyBorder="1" applyAlignment="1">
      <alignment horizontal="center" vertical="center" wrapText="1"/>
    </xf>
    <xf numFmtId="164" fontId="5" fillId="9" borderId="7" xfId="0" applyNumberFormat="1" applyFont="1" applyFill="1" applyBorder="1" applyAlignment="1">
      <alignment vertical="top"/>
    </xf>
    <xf numFmtId="164" fontId="1" fillId="5" borderId="4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vertical="top"/>
    </xf>
    <xf numFmtId="0" fontId="3" fillId="6" borderId="6" xfId="0" applyFont="1" applyFill="1" applyBorder="1" applyAlignment="1">
      <alignment vertical="top"/>
    </xf>
    <xf numFmtId="0" fontId="3" fillId="6" borderId="8" xfId="0" applyFont="1" applyFill="1" applyBorder="1" applyAlignment="1">
      <alignment horizontal="right" vertical="top"/>
    </xf>
    <xf numFmtId="0" fontId="4" fillId="2" borderId="0" xfId="0" applyFont="1" applyFill="1" applyAlignment="1">
      <alignment horizontal="right" vertical="top"/>
    </xf>
    <xf numFmtId="164" fontId="1" fillId="5" borderId="0" xfId="0" applyNumberFormat="1" applyFont="1" applyFill="1" applyAlignment="1">
      <alignment horizontal="center" vertical="center"/>
    </xf>
    <xf numFmtId="0" fontId="8" fillId="11" borderId="0" xfId="0" applyFont="1" applyFill="1"/>
    <xf numFmtId="164" fontId="8" fillId="11" borderId="0" xfId="0" applyNumberFormat="1" applyFont="1" applyFill="1"/>
    <xf numFmtId="0" fontId="2" fillId="5" borderId="0" xfId="0" applyFont="1" applyFill="1"/>
    <xf numFmtId="164" fontId="2" fillId="5" borderId="0" xfId="0" applyNumberFormat="1" applyFont="1" applyFill="1"/>
    <xf numFmtId="0" fontId="3" fillId="0" borderId="14" xfId="0" applyFont="1" applyBorder="1" applyAlignment="1">
      <alignment vertical="top"/>
    </xf>
    <xf numFmtId="0" fontId="9" fillId="0" borderId="0" xfId="0" applyFont="1"/>
    <xf numFmtId="0" fontId="3" fillId="0" borderId="15" xfId="0" applyFont="1" applyBorder="1" applyAlignment="1">
      <alignment vertical="top"/>
    </xf>
    <xf numFmtId="0" fontId="3" fillId="0" borderId="16" xfId="0" applyFont="1" applyBorder="1" applyAlignment="1">
      <alignment vertical="top"/>
    </xf>
    <xf numFmtId="0" fontId="3" fillId="0" borderId="13" xfId="0" applyFont="1" applyBorder="1" applyAlignment="1">
      <alignment horizontal="right" vertical="top"/>
    </xf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6" borderId="21" xfId="0" applyFont="1" applyFill="1" applyBorder="1" applyAlignment="1">
      <alignment vertical="top" wrapText="1"/>
    </xf>
    <xf numFmtId="0" fontId="3" fillId="6" borderId="6" xfId="0" applyFont="1" applyFill="1" applyBorder="1" applyAlignment="1">
      <alignment horizontal="center" vertical="top" wrapText="1"/>
    </xf>
    <xf numFmtId="0" fontId="3" fillId="6" borderId="22" xfId="0" applyFont="1" applyFill="1" applyBorder="1" applyAlignment="1">
      <alignment horizontal="center" vertical="top" wrapText="1"/>
    </xf>
    <xf numFmtId="0" fontId="4" fillId="0" borderId="21" xfId="0" applyFont="1" applyBorder="1" applyAlignment="1">
      <alignment horizontal="right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10" fontId="0" fillId="0" borderId="0" xfId="0" applyNumberFormat="1" applyAlignment="1">
      <alignment wrapText="1"/>
    </xf>
    <xf numFmtId="164" fontId="5" fillId="9" borderId="25" xfId="0" applyNumberFormat="1" applyFont="1" applyFill="1" applyBorder="1" applyAlignment="1">
      <alignment horizontal="center" vertical="top" wrapText="1"/>
    </xf>
    <xf numFmtId="0" fontId="3" fillId="0" borderId="14" xfId="0" applyFont="1" applyBorder="1" applyAlignment="1">
      <alignment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3" fillId="6" borderId="30" xfId="0" applyFont="1" applyFill="1" applyBorder="1" applyAlignment="1">
      <alignment vertical="top" wrapText="1"/>
    </xf>
    <xf numFmtId="0" fontId="4" fillId="0" borderId="31" xfId="0" applyFont="1" applyBorder="1" applyAlignment="1">
      <alignment horizontal="right" vertical="top" wrapText="1"/>
    </xf>
    <xf numFmtId="0" fontId="3" fillId="12" borderId="7" xfId="0" applyFont="1" applyFill="1" applyBorder="1" applyAlignment="1">
      <alignment horizontal="center" vertical="top" wrapText="1"/>
    </xf>
    <xf numFmtId="0" fontId="3" fillId="6" borderId="8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right" vertical="top" wrapText="1"/>
    </xf>
    <xf numFmtId="164" fontId="5" fillId="9" borderId="8" xfId="0" applyNumberFormat="1" applyFont="1" applyFill="1" applyBorder="1" applyAlignment="1">
      <alignment horizontal="center" vertical="top" wrapText="1"/>
    </xf>
    <xf numFmtId="0" fontId="13" fillId="0" borderId="6" xfId="0" applyFont="1" applyBorder="1" applyAlignment="1">
      <alignment horizontal="left" vertical="top" wrapText="1"/>
    </xf>
    <xf numFmtId="0" fontId="10" fillId="0" borderId="0" xfId="0" applyFont="1" applyAlignment="1">
      <alignment wrapText="1"/>
    </xf>
    <xf numFmtId="0" fontId="3" fillId="3" borderId="1" xfId="0" applyFont="1" applyFill="1" applyBorder="1" applyAlignment="1">
      <alignment vertical="top"/>
    </xf>
    <xf numFmtId="0" fontId="1" fillId="0" borderId="2" xfId="0" applyFont="1" applyBorder="1"/>
    <xf numFmtId="0" fontId="1" fillId="0" borderId="3" xfId="0" applyFont="1" applyBorder="1"/>
    <xf numFmtId="0" fontId="3" fillId="4" borderId="1" xfId="0" applyFont="1" applyFill="1" applyBorder="1" applyAlignment="1">
      <alignment vertical="top"/>
    </xf>
    <xf numFmtId="0" fontId="3" fillId="3" borderId="9" xfId="0" applyFont="1" applyFill="1" applyBorder="1" applyAlignment="1">
      <alignment horizontal="left" vertical="top"/>
    </xf>
    <xf numFmtId="0" fontId="1" fillId="0" borderId="7" xfId="0" applyFont="1" applyBorder="1"/>
    <xf numFmtId="0" fontId="1" fillId="0" borderId="6" xfId="0" applyFont="1" applyBorder="1"/>
    <xf numFmtId="0" fontId="3" fillId="8" borderId="11" xfId="0" applyFont="1" applyFill="1" applyBorder="1" applyAlignment="1">
      <alignment horizontal="left" vertical="top"/>
    </xf>
    <xf numFmtId="0" fontId="1" fillId="0" borderId="12" xfId="0" applyFont="1" applyBorder="1"/>
    <xf numFmtId="0" fontId="1" fillId="0" borderId="13" xfId="0" applyFont="1" applyBorder="1"/>
    <xf numFmtId="0" fontId="3" fillId="4" borderId="11" xfId="0" applyFont="1" applyFill="1" applyBorder="1" applyAlignment="1">
      <alignment vertical="top"/>
    </xf>
    <xf numFmtId="0" fontId="3" fillId="8" borderId="9" xfId="0" applyFont="1" applyFill="1" applyBorder="1" applyAlignment="1">
      <alignment horizontal="left" vertical="top"/>
    </xf>
    <xf numFmtId="0" fontId="3" fillId="4" borderId="18" xfId="0" applyFont="1" applyFill="1" applyBorder="1" applyAlignment="1">
      <alignment vertical="top" wrapText="1"/>
    </xf>
    <xf numFmtId="0" fontId="1" fillId="0" borderId="19" xfId="0" applyFont="1" applyBorder="1" applyAlignment="1">
      <alignment wrapText="1"/>
    </xf>
    <xf numFmtId="0" fontId="2" fillId="0" borderId="19" xfId="0" applyFont="1" applyBorder="1" applyAlignment="1">
      <alignment wrapText="1"/>
    </xf>
    <xf numFmtId="0" fontId="1" fillId="0" borderId="20" xfId="0" applyFont="1" applyBorder="1" applyAlignment="1">
      <alignment wrapText="1"/>
    </xf>
    <xf numFmtId="0" fontId="1" fillId="5" borderId="19" xfId="0" applyFont="1" applyFill="1" applyBorder="1" applyAlignment="1">
      <alignment wrapText="1"/>
    </xf>
    <xf numFmtId="0" fontId="3" fillId="4" borderId="27" xfId="0" applyFont="1" applyFill="1" applyBorder="1" applyAlignment="1">
      <alignment vertical="top" wrapText="1"/>
    </xf>
    <xf numFmtId="0" fontId="1" fillId="0" borderId="28" xfId="0" applyFont="1" applyBorder="1" applyAlignment="1">
      <alignment wrapText="1"/>
    </xf>
    <xf numFmtId="0" fontId="2" fillId="0" borderId="28" xfId="0" applyFont="1" applyBorder="1" applyAlignment="1">
      <alignment wrapText="1"/>
    </xf>
    <xf numFmtId="0" fontId="1" fillId="5" borderId="28" xfId="0" applyFont="1" applyFill="1" applyBorder="1" applyAlignment="1">
      <alignment wrapText="1"/>
    </xf>
    <xf numFmtId="0" fontId="1" fillId="0" borderId="29" xfId="0" applyFont="1" applyBorder="1" applyAlignment="1">
      <alignment wrapText="1"/>
    </xf>
    <xf numFmtId="0" fontId="3" fillId="4" borderId="1" xfId="0" applyFont="1" applyFill="1" applyBorder="1" applyAlignment="1">
      <alignment vertical="top" wrapText="1"/>
    </xf>
    <xf numFmtId="0" fontId="1" fillId="0" borderId="2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1" fillId="5" borderId="2" xfId="0" applyFont="1" applyFill="1" applyBorder="1" applyAlignment="1">
      <alignment wrapText="1"/>
    </xf>
    <xf numFmtId="0" fontId="1" fillId="0" borderId="3" xfId="0" applyFont="1" applyBorder="1" applyAlignment="1">
      <alignment wrapText="1"/>
    </xf>
    <xf numFmtId="0" fontId="0" fillId="13" borderId="0" xfId="0" applyFill="1" applyAlignment="1">
      <alignment wrapText="1"/>
    </xf>
    <xf numFmtId="0" fontId="0" fillId="0" borderId="0" xfId="0" applyFill="1" applyAlignment="1">
      <alignment horizontal="center" wrapText="1"/>
    </xf>
    <xf numFmtId="0" fontId="3" fillId="0" borderId="4" xfId="0" applyFont="1" applyFill="1" applyBorder="1" applyAlignment="1">
      <alignment horizontal="center" vertical="top" wrapText="1"/>
    </xf>
    <xf numFmtId="8" fontId="4" fillId="0" borderId="4" xfId="0" applyNumberFormat="1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wrapText="1"/>
    </xf>
    <xf numFmtId="8" fontId="4" fillId="0" borderId="24" xfId="0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wrapText="1"/>
    </xf>
    <xf numFmtId="0" fontId="3" fillId="8" borderId="23" xfId="0" applyFont="1" applyFill="1" applyBorder="1" applyAlignment="1">
      <alignment horizontal="center" vertical="top" wrapText="1"/>
    </xf>
    <xf numFmtId="0" fontId="3" fillId="8" borderId="32" xfId="0" applyFont="1" applyFill="1" applyBorder="1" applyAlignment="1">
      <alignment horizontal="center" vertical="top" wrapText="1"/>
    </xf>
    <xf numFmtId="0" fontId="3" fillId="8" borderId="0" xfId="0" applyFont="1" applyFill="1" applyBorder="1" applyAlignment="1">
      <alignment horizontal="center" vertical="top" wrapText="1"/>
    </xf>
    <xf numFmtId="0" fontId="3" fillId="8" borderId="33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12" fillId="0" borderId="0" xfId="0" applyFont="1" applyFill="1" applyAlignment="1">
      <alignment wrapText="1"/>
    </xf>
    <xf numFmtId="0" fontId="3" fillId="8" borderId="34" xfId="0" applyFont="1" applyFill="1" applyBorder="1" applyAlignment="1">
      <alignment horizontal="center" vertical="top" wrapText="1"/>
    </xf>
    <xf numFmtId="0" fontId="3" fillId="8" borderId="35" xfId="0" applyFont="1" applyFill="1" applyBorder="1" applyAlignment="1">
      <alignment horizontal="center" vertical="top" wrapText="1"/>
    </xf>
    <xf numFmtId="0" fontId="3" fillId="8" borderId="36" xfId="0" applyFont="1" applyFill="1" applyBorder="1" applyAlignment="1">
      <alignment horizontal="center" vertical="top" wrapText="1"/>
    </xf>
    <xf numFmtId="0" fontId="3" fillId="8" borderId="37" xfId="0" applyFont="1" applyFill="1" applyBorder="1" applyAlignment="1">
      <alignment horizontal="center" vertical="top" wrapText="1"/>
    </xf>
    <xf numFmtId="0" fontId="3" fillId="8" borderId="17" xfId="0" applyFont="1" applyFill="1" applyBorder="1" applyAlignment="1">
      <alignment horizontal="center" vertical="top" wrapText="1"/>
    </xf>
    <xf numFmtId="0" fontId="3" fillId="8" borderId="26" xfId="0" applyFont="1" applyFill="1" applyBorder="1" applyAlignment="1">
      <alignment horizontal="center" vertical="top" wrapText="1"/>
    </xf>
    <xf numFmtId="0" fontId="15" fillId="0" borderId="0" xfId="0" applyFont="1" applyBorder="1" applyAlignment="1">
      <alignment horizontal="center" wrapText="1"/>
    </xf>
    <xf numFmtId="0" fontId="15" fillId="0" borderId="33" xfId="0" applyFont="1" applyBorder="1" applyAlignment="1">
      <alignment horizontal="center" wrapText="1"/>
    </xf>
    <xf numFmtId="0" fontId="3" fillId="6" borderId="7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wrapText="1"/>
    </xf>
    <xf numFmtId="0" fontId="3" fillId="4" borderId="11" xfId="0" applyFont="1" applyFill="1" applyBorder="1" applyAlignment="1">
      <alignment vertical="top" wrapText="1"/>
    </xf>
    <xf numFmtId="0" fontId="1" fillId="0" borderId="12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1" fillId="5" borderId="12" xfId="0" applyFont="1" applyFill="1" applyBorder="1" applyAlignment="1">
      <alignment wrapText="1"/>
    </xf>
    <xf numFmtId="0" fontId="1" fillId="0" borderId="13" xfId="0" applyFont="1" applyBorder="1" applyAlignment="1">
      <alignment wrapText="1"/>
    </xf>
    <xf numFmtId="44" fontId="10" fillId="0" borderId="0" xfId="1" applyFont="1">
      <alignment vertical="center"/>
    </xf>
    <xf numFmtId="44" fontId="2" fillId="0" borderId="0" xfId="1" applyFont="1">
      <alignment vertical="center"/>
    </xf>
    <xf numFmtId="8" fontId="4" fillId="0" borderId="13" xfId="0" applyNumberFormat="1" applyFont="1" applyFill="1" applyBorder="1" applyAlignment="1">
      <alignment horizontal="center" vertical="top" wrapText="1"/>
    </xf>
    <xf numFmtId="44" fontId="3" fillId="6" borderId="4" xfId="1" applyFont="1" applyFill="1" applyBorder="1">
      <alignment vertical="center"/>
    </xf>
    <xf numFmtId="44" fontId="4" fillId="0" borderId="4" xfId="1" applyFont="1" applyBorder="1">
      <alignment vertical="center"/>
    </xf>
    <xf numFmtId="0" fontId="3" fillId="0" borderId="4" xfId="0" applyFont="1" applyBorder="1" applyAlignment="1">
      <alignment horizontal="center" vertical="top" wrapText="1"/>
    </xf>
    <xf numFmtId="0" fontId="1" fillId="0" borderId="35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vertical="top" wrapText="1"/>
    </xf>
    <xf numFmtId="0" fontId="1" fillId="0" borderId="4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1" fillId="5" borderId="4" xfId="0" applyFont="1" applyFill="1" applyBorder="1" applyAlignment="1">
      <alignment wrapText="1"/>
    </xf>
    <xf numFmtId="0" fontId="3" fillId="6" borderId="4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wrapText="1"/>
    </xf>
    <xf numFmtId="44" fontId="3" fillId="6" borderId="0" xfId="1" applyFont="1" applyFill="1" applyBorder="1">
      <alignment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12" borderId="4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wrapText="1"/>
    </xf>
    <xf numFmtId="0" fontId="2" fillId="0" borderId="39" xfId="0" applyFont="1" applyBorder="1" applyAlignment="1">
      <alignment wrapText="1"/>
    </xf>
    <xf numFmtId="44" fontId="3" fillId="6" borderId="10" xfId="1" applyFont="1" applyFill="1" applyBorder="1">
      <alignment vertical="center"/>
    </xf>
    <xf numFmtId="0" fontId="3" fillId="6" borderId="10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T111"/>
  <sheetViews>
    <sheetView workbookViewId="0">
      <selection sqref="A1:XFD1048576"/>
    </sheetView>
  </sheetViews>
  <sheetFormatPr defaultColWidth="12.5703125" defaultRowHeight="15.75" customHeight="1"/>
  <cols>
    <col min="2" max="2" width="11.140625" customWidth="1"/>
    <col min="3" max="3" width="23.85546875" customWidth="1"/>
    <col min="4" max="4" width="17.5703125" customWidth="1"/>
    <col min="8" max="8" width="22.7109375" customWidth="1"/>
    <col min="9" max="9" width="14.5703125" customWidth="1"/>
    <col min="10" max="10" width="13.5703125" customWidth="1"/>
    <col min="13" max="13" width="21" customWidth="1"/>
    <col min="19" max="19" width="13.42578125" customWidth="1"/>
  </cols>
  <sheetData>
    <row r="1" spans="1:20" ht="12.75">
      <c r="A1" s="1"/>
      <c r="B1" s="1"/>
      <c r="C1" s="1"/>
      <c r="D1" s="1"/>
      <c r="E1" s="1"/>
      <c r="F1" s="1"/>
      <c r="G1" s="1"/>
      <c r="H1" s="1"/>
      <c r="I1" s="2"/>
      <c r="J1" s="1"/>
      <c r="K1" s="1"/>
      <c r="L1" s="1"/>
      <c r="M1" s="1"/>
      <c r="N1" s="1"/>
      <c r="O1" s="1"/>
      <c r="P1" s="1"/>
      <c r="Q1" s="1"/>
      <c r="R1" s="1"/>
    </row>
    <row r="2" spans="1:20" ht="12.75">
      <c r="A2" s="1"/>
      <c r="B2" s="108" t="s">
        <v>0</v>
      </c>
      <c r="C2" s="109"/>
      <c r="D2" s="109"/>
      <c r="E2" s="109"/>
      <c r="F2" s="109"/>
      <c r="G2" s="109"/>
      <c r="H2" s="110"/>
      <c r="I2" s="3" t="s">
        <v>1</v>
      </c>
      <c r="J2" s="4" t="s">
        <v>2</v>
      </c>
      <c r="K2" s="5"/>
      <c r="L2" s="111" t="s">
        <v>3</v>
      </c>
      <c r="M2" s="109"/>
      <c r="N2" s="109"/>
      <c r="O2" s="109"/>
      <c r="P2" s="109"/>
      <c r="Q2" s="109"/>
      <c r="R2" s="110"/>
      <c r="S2" s="6" t="s">
        <v>4</v>
      </c>
      <c r="T2" s="7" t="s">
        <v>2</v>
      </c>
    </row>
    <row r="3" spans="1:20" ht="36">
      <c r="A3" s="1"/>
      <c r="B3" s="8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10" t="s">
        <v>11</v>
      </c>
      <c r="I3" s="11" t="s">
        <v>9</v>
      </c>
      <c r="J3" s="4" t="s">
        <v>12</v>
      </c>
      <c r="K3" s="12"/>
      <c r="L3" s="13" t="s">
        <v>5</v>
      </c>
      <c r="M3" s="14" t="s">
        <v>6</v>
      </c>
      <c r="N3" s="14" t="s">
        <v>7</v>
      </c>
      <c r="O3" s="14" t="s">
        <v>8</v>
      </c>
      <c r="P3" s="14" t="s">
        <v>9</v>
      </c>
      <c r="Q3" s="14" t="s">
        <v>13</v>
      </c>
      <c r="R3" s="15" t="s">
        <v>14</v>
      </c>
      <c r="S3" s="16" t="s">
        <v>9</v>
      </c>
      <c r="T3" s="17" t="s">
        <v>12</v>
      </c>
    </row>
    <row r="4" spans="1:20" ht="38.25">
      <c r="A4" s="1"/>
      <c r="B4" s="18">
        <v>1</v>
      </c>
      <c r="C4" s="19" t="s">
        <v>15</v>
      </c>
      <c r="D4" s="20">
        <v>9946</v>
      </c>
      <c r="E4" s="21" t="s">
        <v>16</v>
      </c>
      <c r="F4" s="20">
        <v>20</v>
      </c>
      <c r="G4" s="22">
        <v>224.12</v>
      </c>
      <c r="H4" s="23">
        <f t="shared" ref="H4:H7" si="0">F4*G4</f>
        <v>4482.3999999999996</v>
      </c>
      <c r="I4" s="24">
        <v>20</v>
      </c>
      <c r="J4" s="25">
        <f t="shared" ref="J4:J7" si="1">I4*G4</f>
        <v>4482.3999999999996</v>
      </c>
      <c r="K4" s="26"/>
      <c r="L4" s="27">
        <v>67</v>
      </c>
      <c r="M4" s="28" t="s">
        <v>17</v>
      </c>
      <c r="N4" s="29">
        <v>22047</v>
      </c>
      <c r="O4" s="30" t="s">
        <v>18</v>
      </c>
      <c r="P4" s="29">
        <v>80</v>
      </c>
      <c r="Q4" s="29">
        <v>137.75</v>
      </c>
      <c r="R4" s="31">
        <f t="shared" ref="R4:R15" si="2">P4*Q4</f>
        <v>11020</v>
      </c>
      <c r="S4" s="32">
        <v>50</v>
      </c>
      <c r="T4" s="33">
        <f t="shared" ref="T4:T15" si="3">S4*Q4</f>
        <v>6887.5</v>
      </c>
    </row>
    <row r="5" spans="1:20" ht="38.25">
      <c r="A5" s="1"/>
      <c r="B5" s="18">
        <v>2</v>
      </c>
      <c r="C5" s="19" t="s">
        <v>19</v>
      </c>
      <c r="D5" s="20">
        <v>9946</v>
      </c>
      <c r="E5" s="21" t="s">
        <v>16</v>
      </c>
      <c r="F5" s="20">
        <v>20</v>
      </c>
      <c r="G5" s="22">
        <v>220.63</v>
      </c>
      <c r="H5" s="23">
        <f t="shared" si="0"/>
        <v>4412.6000000000004</v>
      </c>
      <c r="I5" s="24">
        <v>20</v>
      </c>
      <c r="J5" s="25">
        <f t="shared" si="1"/>
        <v>4412.6000000000004</v>
      </c>
      <c r="K5" s="26"/>
      <c r="L5" s="27">
        <v>68</v>
      </c>
      <c r="M5" s="28" t="s">
        <v>20</v>
      </c>
      <c r="N5" s="29">
        <v>22047</v>
      </c>
      <c r="O5" s="30" t="s">
        <v>21</v>
      </c>
      <c r="P5" s="29">
        <v>80</v>
      </c>
      <c r="Q5" s="29">
        <v>109.47</v>
      </c>
      <c r="R5" s="31">
        <f t="shared" si="2"/>
        <v>8757.6</v>
      </c>
      <c r="S5" s="32">
        <v>50</v>
      </c>
      <c r="T5" s="33">
        <f t="shared" si="3"/>
        <v>5473.5</v>
      </c>
    </row>
    <row r="6" spans="1:20" ht="38.25">
      <c r="A6" s="1"/>
      <c r="B6" s="18">
        <v>3</v>
      </c>
      <c r="C6" s="19" t="s">
        <v>22</v>
      </c>
      <c r="D6" s="20">
        <v>9946</v>
      </c>
      <c r="E6" s="21" t="s">
        <v>23</v>
      </c>
      <c r="F6" s="20">
        <v>10</v>
      </c>
      <c r="G6" s="22">
        <v>378.89</v>
      </c>
      <c r="H6" s="23">
        <f t="shared" si="0"/>
        <v>3788.8999999999996</v>
      </c>
      <c r="I6" s="24">
        <v>10</v>
      </c>
      <c r="J6" s="25">
        <f t="shared" si="1"/>
        <v>3788.8999999999996</v>
      </c>
      <c r="K6" s="26"/>
      <c r="L6" s="27">
        <v>69</v>
      </c>
      <c r="M6" s="28" t="s">
        <v>24</v>
      </c>
      <c r="N6" s="29">
        <v>22047</v>
      </c>
      <c r="O6" s="30" t="s">
        <v>21</v>
      </c>
      <c r="P6" s="29">
        <v>80</v>
      </c>
      <c r="Q6" s="29">
        <v>75.5</v>
      </c>
      <c r="R6" s="31">
        <f t="shared" si="2"/>
        <v>6040</v>
      </c>
      <c r="S6" s="32">
        <v>50</v>
      </c>
      <c r="T6" s="33">
        <f t="shared" si="3"/>
        <v>3775</v>
      </c>
    </row>
    <row r="7" spans="1:20" ht="38.25">
      <c r="A7" s="1"/>
      <c r="B7" s="18">
        <v>4</v>
      </c>
      <c r="C7" s="19" t="s">
        <v>25</v>
      </c>
      <c r="D7" s="20">
        <v>9946</v>
      </c>
      <c r="E7" s="21" t="s">
        <v>16</v>
      </c>
      <c r="F7" s="20">
        <v>10</v>
      </c>
      <c r="G7" s="22">
        <v>485.08</v>
      </c>
      <c r="H7" s="23">
        <f t="shared" si="0"/>
        <v>4850.8</v>
      </c>
      <c r="I7" s="24">
        <v>10</v>
      </c>
      <c r="J7" s="25">
        <f t="shared" si="1"/>
        <v>4850.8</v>
      </c>
      <c r="K7" s="26"/>
      <c r="L7" s="27">
        <v>70</v>
      </c>
      <c r="M7" s="28" t="s">
        <v>26</v>
      </c>
      <c r="N7" s="29">
        <v>22047</v>
      </c>
      <c r="O7" s="30" t="s">
        <v>21</v>
      </c>
      <c r="P7" s="29">
        <v>80</v>
      </c>
      <c r="Q7" s="29">
        <v>130.84</v>
      </c>
      <c r="R7" s="31">
        <f t="shared" si="2"/>
        <v>10467.200000000001</v>
      </c>
      <c r="S7" s="32">
        <v>50</v>
      </c>
      <c r="T7" s="33">
        <f t="shared" si="3"/>
        <v>6542</v>
      </c>
    </row>
    <row r="8" spans="1:20" ht="25.5">
      <c r="A8" s="1"/>
      <c r="B8" s="112" t="s">
        <v>27</v>
      </c>
      <c r="C8" s="113"/>
      <c r="D8" s="113"/>
      <c r="E8" s="113"/>
      <c r="F8" s="113"/>
      <c r="G8" s="114"/>
      <c r="H8" s="34">
        <f>SUM(H4:H7)</f>
        <v>17534.7</v>
      </c>
      <c r="I8" s="24"/>
      <c r="J8" s="35">
        <f>SUM(J4:J7)</f>
        <v>17534.7</v>
      </c>
      <c r="K8" s="26"/>
      <c r="L8" s="27">
        <v>71</v>
      </c>
      <c r="M8" s="28" t="s">
        <v>28</v>
      </c>
      <c r="N8" s="29">
        <v>16390</v>
      </c>
      <c r="O8" s="30" t="s">
        <v>29</v>
      </c>
      <c r="P8" s="29">
        <v>500</v>
      </c>
      <c r="Q8" s="29">
        <v>22.83</v>
      </c>
      <c r="R8" s="31">
        <f t="shared" si="2"/>
        <v>11415</v>
      </c>
      <c r="S8" s="32">
        <v>300</v>
      </c>
      <c r="T8" s="33">
        <f t="shared" si="3"/>
        <v>6848.9999999999991</v>
      </c>
    </row>
    <row r="9" spans="1:20" ht="51">
      <c r="A9" s="1"/>
      <c r="B9" s="1"/>
      <c r="C9" s="1"/>
      <c r="D9" s="1"/>
      <c r="E9" s="1"/>
      <c r="F9" s="1"/>
      <c r="G9" s="1"/>
      <c r="H9" s="1"/>
      <c r="I9" s="1"/>
      <c r="J9" s="1"/>
      <c r="K9" s="26"/>
      <c r="L9" s="27">
        <v>72</v>
      </c>
      <c r="M9" s="28" t="s">
        <v>30</v>
      </c>
      <c r="N9" s="29">
        <v>16390</v>
      </c>
      <c r="O9" s="30" t="s">
        <v>31</v>
      </c>
      <c r="P9" s="29">
        <v>150</v>
      </c>
      <c r="Q9" s="29">
        <v>66.25</v>
      </c>
      <c r="R9" s="31">
        <f t="shared" si="2"/>
        <v>9937.5</v>
      </c>
      <c r="S9" s="32">
        <v>80</v>
      </c>
      <c r="T9" s="33">
        <f t="shared" si="3"/>
        <v>5300</v>
      </c>
    </row>
    <row r="10" spans="1:20" ht="12.75">
      <c r="A10" s="1"/>
      <c r="B10" s="111" t="s">
        <v>32</v>
      </c>
      <c r="C10" s="109"/>
      <c r="D10" s="109"/>
      <c r="E10" s="109"/>
      <c r="F10" s="109"/>
      <c r="G10" s="109"/>
      <c r="H10" s="110"/>
      <c r="I10" s="36" t="s">
        <v>33</v>
      </c>
      <c r="J10" s="17" t="s">
        <v>2</v>
      </c>
      <c r="K10" s="26"/>
      <c r="L10" s="27">
        <v>73</v>
      </c>
      <c r="M10" s="28" t="s">
        <v>34</v>
      </c>
      <c r="N10" s="29">
        <v>22012</v>
      </c>
      <c r="O10" s="30" t="s">
        <v>35</v>
      </c>
      <c r="P10" s="29">
        <v>100</v>
      </c>
      <c r="Q10" s="29">
        <v>18.559999999999999</v>
      </c>
      <c r="R10" s="31">
        <f t="shared" si="2"/>
        <v>1855.9999999999998</v>
      </c>
      <c r="S10" s="32">
        <v>100</v>
      </c>
      <c r="T10" s="33">
        <f t="shared" si="3"/>
        <v>1855.9999999999998</v>
      </c>
    </row>
    <row r="11" spans="1:20" ht="36">
      <c r="A11" s="1"/>
      <c r="B11" s="13" t="s">
        <v>5</v>
      </c>
      <c r="C11" s="14" t="s">
        <v>6</v>
      </c>
      <c r="D11" s="14" t="s">
        <v>36</v>
      </c>
      <c r="E11" s="14" t="s">
        <v>8</v>
      </c>
      <c r="F11" s="14" t="s">
        <v>9</v>
      </c>
      <c r="G11" s="14" t="s">
        <v>10</v>
      </c>
      <c r="H11" s="37" t="s">
        <v>11</v>
      </c>
      <c r="I11" s="16" t="s">
        <v>9</v>
      </c>
      <c r="J11" s="17" t="s">
        <v>12</v>
      </c>
      <c r="K11" s="26"/>
      <c r="L11" s="27">
        <v>74</v>
      </c>
      <c r="M11" s="28" t="s">
        <v>37</v>
      </c>
      <c r="N11" s="29">
        <v>17019</v>
      </c>
      <c r="O11" s="30" t="s">
        <v>35</v>
      </c>
      <c r="P11" s="29">
        <v>400</v>
      </c>
      <c r="Q11" s="29">
        <v>24.11</v>
      </c>
      <c r="R11" s="31">
        <f t="shared" si="2"/>
        <v>9644</v>
      </c>
      <c r="S11" s="32">
        <v>300</v>
      </c>
      <c r="T11" s="33">
        <f t="shared" si="3"/>
        <v>7233</v>
      </c>
    </row>
    <row r="12" spans="1:20" ht="12.75">
      <c r="A12" s="1"/>
      <c r="B12" s="27">
        <v>5</v>
      </c>
      <c r="C12" s="28" t="s">
        <v>38</v>
      </c>
      <c r="D12" s="29">
        <v>25194</v>
      </c>
      <c r="E12" s="30" t="s">
        <v>39</v>
      </c>
      <c r="F12" s="29">
        <v>30</v>
      </c>
      <c r="G12" s="29">
        <v>109</v>
      </c>
      <c r="H12" s="31">
        <f t="shared" ref="H12:H34" si="4">F12*G12</f>
        <v>3270</v>
      </c>
      <c r="I12" s="38">
        <v>20</v>
      </c>
      <c r="J12" s="39">
        <f t="shared" ref="J12:J34" si="5">I12*G12</f>
        <v>2180</v>
      </c>
      <c r="K12" s="26"/>
      <c r="L12" s="27">
        <v>75</v>
      </c>
      <c r="M12" s="28" t="s">
        <v>40</v>
      </c>
      <c r="N12" s="29">
        <v>22012</v>
      </c>
      <c r="O12" s="30" t="s">
        <v>35</v>
      </c>
      <c r="P12" s="29">
        <v>150</v>
      </c>
      <c r="Q12" s="29">
        <v>12.61</v>
      </c>
      <c r="R12" s="31">
        <f t="shared" si="2"/>
        <v>1891.5</v>
      </c>
      <c r="S12" s="32">
        <v>150</v>
      </c>
      <c r="T12" s="33">
        <f t="shared" si="3"/>
        <v>1891.5</v>
      </c>
    </row>
    <row r="13" spans="1:20" ht="38.25">
      <c r="A13" s="1"/>
      <c r="B13" s="27">
        <v>6</v>
      </c>
      <c r="C13" s="28" t="s">
        <v>41</v>
      </c>
      <c r="D13" s="29">
        <v>25550</v>
      </c>
      <c r="E13" s="30" t="s">
        <v>42</v>
      </c>
      <c r="F13" s="29">
        <v>30</v>
      </c>
      <c r="G13" s="29">
        <v>172.95</v>
      </c>
      <c r="H13" s="31">
        <f t="shared" si="4"/>
        <v>5188.5</v>
      </c>
      <c r="I13" s="38">
        <v>20</v>
      </c>
      <c r="J13" s="39">
        <f t="shared" si="5"/>
        <v>3459</v>
      </c>
      <c r="K13" s="26"/>
      <c r="L13" s="27">
        <v>76</v>
      </c>
      <c r="M13" s="28" t="s">
        <v>43</v>
      </c>
      <c r="N13" s="29">
        <v>24376</v>
      </c>
      <c r="O13" s="30" t="s">
        <v>35</v>
      </c>
      <c r="P13" s="29">
        <v>50</v>
      </c>
      <c r="Q13" s="29">
        <v>155.16999999999999</v>
      </c>
      <c r="R13" s="31">
        <f t="shared" si="2"/>
        <v>7758.4999999999991</v>
      </c>
      <c r="S13" s="32">
        <v>30</v>
      </c>
      <c r="T13" s="33">
        <f t="shared" si="3"/>
        <v>4655.0999999999995</v>
      </c>
    </row>
    <row r="14" spans="1:20" ht="38.25">
      <c r="A14" s="1"/>
      <c r="B14" s="27">
        <v>7</v>
      </c>
      <c r="C14" s="28" t="s">
        <v>44</v>
      </c>
      <c r="D14" s="29">
        <v>12955</v>
      </c>
      <c r="E14" s="30" t="s">
        <v>42</v>
      </c>
      <c r="F14" s="29">
        <v>30</v>
      </c>
      <c r="G14" s="29">
        <v>142.5</v>
      </c>
      <c r="H14" s="31">
        <f t="shared" si="4"/>
        <v>4275</v>
      </c>
      <c r="I14" s="38">
        <v>20</v>
      </c>
      <c r="J14" s="39">
        <f t="shared" si="5"/>
        <v>2850</v>
      </c>
      <c r="K14" s="26"/>
      <c r="L14" s="27">
        <v>77</v>
      </c>
      <c r="M14" s="28" t="s">
        <v>45</v>
      </c>
      <c r="N14" s="29">
        <v>16330</v>
      </c>
      <c r="O14" s="30" t="s">
        <v>35</v>
      </c>
      <c r="P14" s="29">
        <v>15</v>
      </c>
      <c r="Q14" s="29">
        <v>274.5</v>
      </c>
      <c r="R14" s="31">
        <f t="shared" si="2"/>
        <v>4117.5</v>
      </c>
      <c r="S14" s="32">
        <v>7</v>
      </c>
      <c r="T14" s="33">
        <f t="shared" si="3"/>
        <v>1921.5</v>
      </c>
    </row>
    <row r="15" spans="1:20" ht="12.75">
      <c r="A15" s="1"/>
      <c r="B15" s="27">
        <v>8</v>
      </c>
      <c r="C15" s="28" t="s">
        <v>46</v>
      </c>
      <c r="D15" s="29">
        <v>12955</v>
      </c>
      <c r="E15" s="30" t="s">
        <v>42</v>
      </c>
      <c r="F15" s="29">
        <v>30</v>
      </c>
      <c r="G15" s="29">
        <v>369.5</v>
      </c>
      <c r="H15" s="31">
        <f t="shared" si="4"/>
        <v>11085</v>
      </c>
      <c r="I15" s="38">
        <v>30</v>
      </c>
      <c r="J15" s="39">
        <f t="shared" si="5"/>
        <v>11085</v>
      </c>
      <c r="K15" s="26"/>
      <c r="L15" s="27">
        <v>78</v>
      </c>
      <c r="M15" s="40" t="s">
        <v>47</v>
      </c>
      <c r="N15" s="41">
        <v>14249</v>
      </c>
      <c r="O15" s="42" t="s">
        <v>48</v>
      </c>
      <c r="P15" s="41">
        <v>10</v>
      </c>
      <c r="Q15" s="41">
        <v>3840.55</v>
      </c>
      <c r="R15" s="31">
        <f t="shared" si="2"/>
        <v>38405.5</v>
      </c>
      <c r="S15" s="32">
        <v>10</v>
      </c>
      <c r="T15" s="33">
        <f t="shared" si="3"/>
        <v>38405.5</v>
      </c>
    </row>
    <row r="16" spans="1:20" ht="15">
      <c r="A16" s="1"/>
      <c r="B16" s="27">
        <v>9</v>
      </c>
      <c r="C16" s="28" t="s">
        <v>49</v>
      </c>
      <c r="D16" s="29">
        <v>14397</v>
      </c>
      <c r="E16" s="30" t="s">
        <v>39</v>
      </c>
      <c r="F16" s="29">
        <v>30</v>
      </c>
      <c r="G16" s="29">
        <v>111.67</v>
      </c>
      <c r="H16" s="31">
        <f t="shared" si="4"/>
        <v>3350.1</v>
      </c>
      <c r="I16" s="43">
        <v>20</v>
      </c>
      <c r="J16" s="39">
        <f t="shared" si="5"/>
        <v>2233.4</v>
      </c>
      <c r="K16" s="44"/>
      <c r="L16" s="115" t="s">
        <v>50</v>
      </c>
      <c r="M16" s="116"/>
      <c r="N16" s="116"/>
      <c r="O16" s="116"/>
      <c r="P16" s="116"/>
      <c r="Q16" s="117"/>
      <c r="R16" s="45">
        <f>SUM(R4:R15)</f>
        <v>121310.3</v>
      </c>
      <c r="S16" s="46"/>
      <c r="T16" s="47">
        <f>SUM(T4:T15)</f>
        <v>90789.6</v>
      </c>
    </row>
    <row r="17" spans="1:20" ht="12.75">
      <c r="A17" s="1"/>
      <c r="B17" s="27">
        <v>10</v>
      </c>
      <c r="C17" s="28" t="s">
        <v>51</v>
      </c>
      <c r="D17" s="29">
        <v>14354</v>
      </c>
      <c r="E17" s="30" t="s">
        <v>39</v>
      </c>
      <c r="F17" s="29">
        <v>30</v>
      </c>
      <c r="G17" s="29">
        <v>249.75</v>
      </c>
      <c r="H17" s="31">
        <f t="shared" si="4"/>
        <v>7492.5</v>
      </c>
      <c r="I17" s="43">
        <v>20</v>
      </c>
      <c r="J17" s="39">
        <f t="shared" si="5"/>
        <v>4995</v>
      </c>
      <c r="K17" s="1"/>
      <c r="L17" s="1"/>
      <c r="M17" s="1"/>
      <c r="N17" s="1"/>
      <c r="O17" s="1"/>
      <c r="P17" s="1"/>
      <c r="Q17" s="1"/>
      <c r="R17" s="1"/>
    </row>
    <row r="18" spans="1:20" ht="12.75">
      <c r="A18" s="1"/>
      <c r="B18" s="27">
        <v>11</v>
      </c>
      <c r="C18" s="28" t="s">
        <v>52</v>
      </c>
      <c r="D18" s="29">
        <v>25674</v>
      </c>
      <c r="E18" s="30" t="s">
        <v>39</v>
      </c>
      <c r="F18" s="29">
        <v>30</v>
      </c>
      <c r="G18" s="29">
        <v>330</v>
      </c>
      <c r="H18" s="31">
        <f t="shared" si="4"/>
        <v>9900</v>
      </c>
      <c r="I18" s="48">
        <v>20</v>
      </c>
      <c r="J18" s="39">
        <f t="shared" si="5"/>
        <v>6600</v>
      </c>
      <c r="K18" s="5"/>
      <c r="L18" s="118" t="s">
        <v>53</v>
      </c>
      <c r="M18" s="116"/>
      <c r="N18" s="116"/>
      <c r="O18" s="116"/>
      <c r="P18" s="116"/>
      <c r="Q18" s="116"/>
      <c r="R18" s="117"/>
      <c r="S18" s="6" t="s">
        <v>54</v>
      </c>
      <c r="T18" s="7" t="s">
        <v>2</v>
      </c>
    </row>
    <row r="19" spans="1:20" ht="24">
      <c r="A19" s="1"/>
      <c r="B19" s="27">
        <v>12</v>
      </c>
      <c r="C19" s="28" t="s">
        <v>55</v>
      </c>
      <c r="D19" s="29">
        <v>5363</v>
      </c>
      <c r="E19" s="30" t="s">
        <v>39</v>
      </c>
      <c r="F19" s="29">
        <v>30</v>
      </c>
      <c r="G19" s="29">
        <v>130</v>
      </c>
      <c r="H19" s="31">
        <f t="shared" si="4"/>
        <v>3900</v>
      </c>
      <c r="I19" s="48">
        <v>20</v>
      </c>
      <c r="J19" s="39">
        <f t="shared" si="5"/>
        <v>2600</v>
      </c>
      <c r="K19" s="12"/>
      <c r="L19" s="49" t="s">
        <v>5</v>
      </c>
      <c r="M19" s="14" t="s">
        <v>6</v>
      </c>
      <c r="N19" s="14" t="s">
        <v>56</v>
      </c>
      <c r="O19" s="14" t="s">
        <v>57</v>
      </c>
      <c r="P19" s="14" t="s">
        <v>58</v>
      </c>
      <c r="Q19" s="14" t="s">
        <v>59</v>
      </c>
      <c r="R19" s="15" t="s">
        <v>60</v>
      </c>
      <c r="S19" s="16" t="s">
        <v>9</v>
      </c>
      <c r="T19" s="17" t="s">
        <v>12</v>
      </c>
    </row>
    <row r="20" spans="1:20" ht="51">
      <c r="A20" s="1"/>
      <c r="B20" s="27">
        <v>13</v>
      </c>
      <c r="C20" s="28" t="s">
        <v>61</v>
      </c>
      <c r="D20" s="29">
        <v>25194</v>
      </c>
      <c r="E20" s="30" t="s">
        <v>39</v>
      </c>
      <c r="F20" s="29">
        <v>30</v>
      </c>
      <c r="G20" s="29">
        <v>200.93</v>
      </c>
      <c r="H20" s="31">
        <f t="shared" si="4"/>
        <v>6027.9000000000005</v>
      </c>
      <c r="I20" s="48">
        <v>20</v>
      </c>
      <c r="J20" s="39">
        <f t="shared" si="5"/>
        <v>4018.6000000000004</v>
      </c>
      <c r="K20" s="26"/>
      <c r="L20" s="50">
        <v>79</v>
      </c>
      <c r="M20" s="28" t="s">
        <v>62</v>
      </c>
      <c r="N20" s="29">
        <v>17485</v>
      </c>
      <c r="O20" s="30" t="s">
        <v>48</v>
      </c>
      <c r="P20" s="29">
        <v>50</v>
      </c>
      <c r="Q20" s="29">
        <v>544.5</v>
      </c>
      <c r="R20" s="31">
        <f t="shared" ref="R20:R36" si="6">P20*Q20</f>
        <v>27225</v>
      </c>
      <c r="S20" s="32">
        <v>50</v>
      </c>
      <c r="T20" s="33">
        <f t="shared" ref="T20:T36" si="7">S20*Q20</f>
        <v>27225</v>
      </c>
    </row>
    <row r="21" spans="1:20" ht="25.5">
      <c r="A21" s="1"/>
      <c r="B21" s="27">
        <v>14</v>
      </c>
      <c r="C21" s="28" t="s">
        <v>63</v>
      </c>
      <c r="D21" s="29">
        <v>12637</v>
      </c>
      <c r="E21" s="30" t="s">
        <v>64</v>
      </c>
      <c r="F21" s="29">
        <v>30</v>
      </c>
      <c r="G21" s="29">
        <v>857.13</v>
      </c>
      <c r="H21" s="31">
        <f t="shared" si="4"/>
        <v>25713.9</v>
      </c>
      <c r="I21" s="48">
        <v>20</v>
      </c>
      <c r="J21" s="39">
        <f t="shared" si="5"/>
        <v>17142.599999999999</v>
      </c>
      <c r="K21" s="26"/>
      <c r="L21" s="50">
        <v>80</v>
      </c>
      <c r="M21" s="28" t="s">
        <v>65</v>
      </c>
      <c r="N21" s="29">
        <v>14303</v>
      </c>
      <c r="O21" s="30" t="s">
        <v>35</v>
      </c>
      <c r="P21" s="29">
        <v>150</v>
      </c>
      <c r="Q21" s="29">
        <v>150</v>
      </c>
      <c r="R21" s="31">
        <f t="shared" si="6"/>
        <v>22500</v>
      </c>
      <c r="S21" s="32">
        <v>150</v>
      </c>
      <c r="T21" s="33">
        <f t="shared" si="7"/>
        <v>22500</v>
      </c>
    </row>
    <row r="22" spans="1:20" ht="25.5">
      <c r="A22" s="1"/>
      <c r="B22" s="27">
        <v>15</v>
      </c>
      <c r="C22" s="28" t="s">
        <v>66</v>
      </c>
      <c r="D22" s="29">
        <v>12637</v>
      </c>
      <c r="E22" s="30" t="s">
        <v>64</v>
      </c>
      <c r="F22" s="29">
        <v>30</v>
      </c>
      <c r="G22" s="29">
        <v>768.67</v>
      </c>
      <c r="H22" s="31">
        <f t="shared" si="4"/>
        <v>23060.1</v>
      </c>
      <c r="I22" s="48">
        <v>20</v>
      </c>
      <c r="J22" s="39">
        <f t="shared" si="5"/>
        <v>15373.4</v>
      </c>
      <c r="K22" s="26"/>
      <c r="L22" s="50">
        <v>81</v>
      </c>
      <c r="M22" s="28" t="s">
        <v>67</v>
      </c>
      <c r="N22" s="29">
        <v>18155</v>
      </c>
      <c r="O22" s="30" t="s">
        <v>35</v>
      </c>
      <c r="P22" s="29">
        <v>60</v>
      </c>
      <c r="Q22" s="29">
        <v>124.85</v>
      </c>
      <c r="R22" s="31">
        <f t="shared" si="6"/>
        <v>7491</v>
      </c>
      <c r="S22" s="32">
        <v>50</v>
      </c>
      <c r="T22" s="33">
        <f t="shared" si="7"/>
        <v>6242.5</v>
      </c>
    </row>
    <row r="23" spans="1:20" ht="63.75">
      <c r="A23" s="1"/>
      <c r="B23" s="27">
        <v>16</v>
      </c>
      <c r="C23" s="28" t="s">
        <v>68</v>
      </c>
      <c r="D23" s="29">
        <v>12637</v>
      </c>
      <c r="E23" s="30" t="s">
        <v>64</v>
      </c>
      <c r="F23" s="29">
        <v>30</v>
      </c>
      <c r="G23" s="29">
        <v>1117.3499999999999</v>
      </c>
      <c r="H23" s="31">
        <f t="shared" si="4"/>
        <v>33520.5</v>
      </c>
      <c r="I23" s="48">
        <v>20</v>
      </c>
      <c r="J23" s="39">
        <f t="shared" si="5"/>
        <v>22347</v>
      </c>
      <c r="K23" s="26"/>
      <c r="L23" s="50">
        <v>82</v>
      </c>
      <c r="M23" s="28" t="s">
        <v>69</v>
      </c>
      <c r="N23" s="29">
        <v>13099</v>
      </c>
      <c r="O23" s="30" t="s">
        <v>35</v>
      </c>
      <c r="P23" s="29">
        <v>60</v>
      </c>
      <c r="Q23" s="29">
        <v>300</v>
      </c>
      <c r="R23" s="31">
        <f t="shared" si="6"/>
        <v>18000</v>
      </c>
      <c r="S23" s="32">
        <v>50</v>
      </c>
      <c r="T23" s="33">
        <f t="shared" si="7"/>
        <v>15000</v>
      </c>
    </row>
    <row r="24" spans="1:20" ht="38.25">
      <c r="A24" s="1"/>
      <c r="B24" s="27">
        <v>17</v>
      </c>
      <c r="C24" s="28" t="s">
        <v>70</v>
      </c>
      <c r="D24" s="29">
        <v>12637</v>
      </c>
      <c r="E24" s="30" t="s">
        <v>71</v>
      </c>
      <c r="F24" s="29">
        <v>40</v>
      </c>
      <c r="G24" s="29">
        <v>1137.1400000000001</v>
      </c>
      <c r="H24" s="31">
        <f t="shared" si="4"/>
        <v>45485.600000000006</v>
      </c>
      <c r="I24" s="48">
        <v>20</v>
      </c>
      <c r="J24" s="39">
        <f t="shared" si="5"/>
        <v>22742.800000000003</v>
      </c>
      <c r="K24" s="26"/>
      <c r="L24" s="50">
        <v>83</v>
      </c>
      <c r="M24" s="28" t="s">
        <v>72</v>
      </c>
      <c r="N24" s="29">
        <v>25062</v>
      </c>
      <c r="O24" s="30" t="s">
        <v>73</v>
      </c>
      <c r="P24" s="29">
        <v>150</v>
      </c>
      <c r="Q24" s="29">
        <v>32.869999999999997</v>
      </c>
      <c r="R24" s="31">
        <f t="shared" si="6"/>
        <v>4930.5</v>
      </c>
      <c r="S24" s="32">
        <v>250</v>
      </c>
      <c r="T24" s="33">
        <f t="shared" si="7"/>
        <v>8217.5</v>
      </c>
    </row>
    <row r="25" spans="1:20" ht="25.5">
      <c r="A25" s="1"/>
      <c r="B25" s="27">
        <v>18</v>
      </c>
      <c r="C25" s="28" t="s">
        <v>74</v>
      </c>
      <c r="D25" s="29">
        <v>5932</v>
      </c>
      <c r="E25" s="30" t="s">
        <v>75</v>
      </c>
      <c r="F25" s="29">
        <v>100</v>
      </c>
      <c r="G25" s="29">
        <v>282.06</v>
      </c>
      <c r="H25" s="31">
        <f t="shared" si="4"/>
        <v>28206</v>
      </c>
      <c r="I25" s="48">
        <v>30</v>
      </c>
      <c r="J25" s="39">
        <f t="shared" si="5"/>
        <v>8461.7999999999993</v>
      </c>
      <c r="K25" s="26"/>
      <c r="L25" s="50">
        <v>84</v>
      </c>
      <c r="M25" s="28" t="s">
        <v>76</v>
      </c>
      <c r="N25" s="29">
        <v>23094</v>
      </c>
      <c r="O25" s="30" t="s">
        <v>35</v>
      </c>
      <c r="P25" s="29">
        <v>200</v>
      </c>
      <c r="Q25" s="29">
        <v>41.1</v>
      </c>
      <c r="R25" s="31">
        <f t="shared" si="6"/>
        <v>8220</v>
      </c>
      <c r="S25" s="32">
        <v>100</v>
      </c>
      <c r="T25" s="33">
        <f t="shared" si="7"/>
        <v>4110</v>
      </c>
    </row>
    <row r="26" spans="1:20" ht="12.75">
      <c r="A26" s="1"/>
      <c r="B26" s="27">
        <v>19</v>
      </c>
      <c r="C26" s="28" t="s">
        <v>77</v>
      </c>
      <c r="D26" s="29">
        <v>19984</v>
      </c>
      <c r="E26" s="30" t="s">
        <v>39</v>
      </c>
      <c r="F26" s="29">
        <v>40</v>
      </c>
      <c r="G26" s="29">
        <v>248.42</v>
      </c>
      <c r="H26" s="31">
        <f t="shared" si="4"/>
        <v>9936.7999999999993</v>
      </c>
      <c r="I26" s="48">
        <v>20</v>
      </c>
      <c r="J26" s="39">
        <f t="shared" si="5"/>
        <v>4968.3999999999996</v>
      </c>
      <c r="K26" s="26"/>
      <c r="L26" s="50">
        <v>85</v>
      </c>
      <c r="M26" s="28" t="s">
        <v>78</v>
      </c>
      <c r="N26" s="29">
        <v>13099</v>
      </c>
      <c r="O26" s="30" t="s">
        <v>29</v>
      </c>
      <c r="P26" s="29">
        <v>250</v>
      </c>
      <c r="Q26" s="29">
        <v>53</v>
      </c>
      <c r="R26" s="31">
        <f t="shared" si="6"/>
        <v>13250</v>
      </c>
      <c r="S26" s="32">
        <v>150</v>
      </c>
      <c r="T26" s="33">
        <f t="shared" si="7"/>
        <v>7950</v>
      </c>
    </row>
    <row r="27" spans="1:20" ht="25.5">
      <c r="A27" s="1"/>
      <c r="B27" s="27">
        <v>20</v>
      </c>
      <c r="C27" s="28" t="s">
        <v>79</v>
      </c>
      <c r="D27" s="29">
        <v>12955</v>
      </c>
      <c r="E27" s="30" t="s">
        <v>80</v>
      </c>
      <c r="F27" s="29">
        <v>30</v>
      </c>
      <c r="G27" s="29">
        <v>379.28</v>
      </c>
      <c r="H27" s="31">
        <f t="shared" si="4"/>
        <v>11378.4</v>
      </c>
      <c r="I27" s="48">
        <v>20</v>
      </c>
      <c r="J27" s="39">
        <f t="shared" si="5"/>
        <v>7585.5999999999995</v>
      </c>
      <c r="K27" s="26"/>
      <c r="L27" s="50">
        <v>86</v>
      </c>
      <c r="M27" s="28" t="s">
        <v>81</v>
      </c>
      <c r="N27" s="29">
        <v>25062</v>
      </c>
      <c r="O27" s="30" t="s">
        <v>73</v>
      </c>
      <c r="P27" s="29">
        <v>100</v>
      </c>
      <c r="Q27" s="29">
        <v>34.340000000000003</v>
      </c>
      <c r="R27" s="31">
        <f t="shared" si="6"/>
        <v>3434.0000000000005</v>
      </c>
      <c r="S27" s="32">
        <v>100</v>
      </c>
      <c r="T27" s="33">
        <f t="shared" si="7"/>
        <v>3434.0000000000005</v>
      </c>
    </row>
    <row r="28" spans="1:20" ht="25.5">
      <c r="A28" s="1"/>
      <c r="B28" s="27">
        <v>21</v>
      </c>
      <c r="C28" s="28" t="s">
        <v>82</v>
      </c>
      <c r="D28" s="29">
        <v>12955</v>
      </c>
      <c r="E28" s="30" t="s">
        <v>39</v>
      </c>
      <c r="F28" s="29">
        <v>30</v>
      </c>
      <c r="G28" s="29">
        <v>469.26</v>
      </c>
      <c r="H28" s="31">
        <f t="shared" si="4"/>
        <v>14077.8</v>
      </c>
      <c r="I28" s="48">
        <v>20</v>
      </c>
      <c r="J28" s="39">
        <f t="shared" si="5"/>
        <v>9385.2000000000007</v>
      </c>
      <c r="K28" s="26"/>
      <c r="L28" s="50">
        <v>87</v>
      </c>
      <c r="M28" s="28" t="s">
        <v>83</v>
      </c>
      <c r="N28" s="29">
        <v>17760</v>
      </c>
      <c r="O28" s="30" t="s">
        <v>84</v>
      </c>
      <c r="P28" s="29">
        <v>50</v>
      </c>
      <c r="Q28" s="29">
        <v>80</v>
      </c>
      <c r="R28" s="31">
        <f t="shared" si="6"/>
        <v>4000</v>
      </c>
      <c r="S28" s="32">
        <v>50</v>
      </c>
      <c r="T28" s="33">
        <f t="shared" si="7"/>
        <v>4000</v>
      </c>
    </row>
    <row r="29" spans="1:20" ht="38.25">
      <c r="A29" s="1"/>
      <c r="B29" s="27">
        <v>22</v>
      </c>
      <c r="C29" s="28" t="s">
        <v>85</v>
      </c>
      <c r="D29" s="29">
        <v>12955</v>
      </c>
      <c r="E29" s="30" t="s">
        <v>42</v>
      </c>
      <c r="F29" s="29">
        <v>30</v>
      </c>
      <c r="G29" s="29">
        <v>601.12</v>
      </c>
      <c r="H29" s="31">
        <f t="shared" si="4"/>
        <v>18033.599999999999</v>
      </c>
      <c r="I29" s="48">
        <v>20</v>
      </c>
      <c r="J29" s="39">
        <f t="shared" si="5"/>
        <v>12022.4</v>
      </c>
      <c r="K29" s="26"/>
      <c r="L29" s="50">
        <v>88</v>
      </c>
      <c r="M29" s="28" t="s">
        <v>86</v>
      </c>
      <c r="N29" s="29">
        <v>24376</v>
      </c>
      <c r="O29" s="30" t="s">
        <v>29</v>
      </c>
      <c r="P29" s="29">
        <v>1000</v>
      </c>
      <c r="Q29" s="29">
        <v>54.07</v>
      </c>
      <c r="R29" s="31">
        <f t="shared" si="6"/>
        <v>54070</v>
      </c>
      <c r="S29" s="32">
        <v>500</v>
      </c>
      <c r="T29" s="33">
        <f t="shared" si="7"/>
        <v>27035</v>
      </c>
    </row>
    <row r="30" spans="1:20" ht="12.75">
      <c r="A30" s="1"/>
      <c r="B30" s="27">
        <v>23</v>
      </c>
      <c r="C30" s="28" t="s">
        <v>87</v>
      </c>
      <c r="D30" s="29">
        <v>24996</v>
      </c>
      <c r="E30" s="30" t="s">
        <v>39</v>
      </c>
      <c r="F30" s="29">
        <v>30</v>
      </c>
      <c r="G30" s="29">
        <v>376.5</v>
      </c>
      <c r="H30" s="31">
        <f t="shared" si="4"/>
        <v>11295</v>
      </c>
      <c r="I30" s="48">
        <v>20</v>
      </c>
      <c r="J30" s="39">
        <f t="shared" si="5"/>
        <v>7530</v>
      </c>
      <c r="K30" s="26"/>
      <c r="L30" s="50">
        <v>89</v>
      </c>
      <c r="M30" s="28" t="s">
        <v>88</v>
      </c>
      <c r="N30" s="29">
        <v>17019</v>
      </c>
      <c r="O30" s="30" t="s">
        <v>84</v>
      </c>
      <c r="P30" s="29">
        <v>60</v>
      </c>
      <c r="Q30" s="29">
        <v>597.16</v>
      </c>
      <c r="R30" s="31">
        <f t="shared" si="6"/>
        <v>35829.599999999999</v>
      </c>
      <c r="S30" s="32">
        <v>50</v>
      </c>
      <c r="T30" s="33">
        <f t="shared" si="7"/>
        <v>29858</v>
      </c>
    </row>
    <row r="31" spans="1:20" ht="12.75">
      <c r="A31" s="1"/>
      <c r="B31" s="27">
        <v>24</v>
      </c>
      <c r="C31" s="28" t="s">
        <v>89</v>
      </c>
      <c r="D31" s="29">
        <v>24996</v>
      </c>
      <c r="E31" s="30" t="s">
        <v>39</v>
      </c>
      <c r="F31" s="29">
        <v>30</v>
      </c>
      <c r="G31" s="29">
        <v>207.09</v>
      </c>
      <c r="H31" s="31">
        <f t="shared" si="4"/>
        <v>6212.7</v>
      </c>
      <c r="I31" s="48">
        <v>20</v>
      </c>
      <c r="J31" s="39">
        <f t="shared" si="5"/>
        <v>4141.8</v>
      </c>
      <c r="K31" s="26"/>
      <c r="L31" s="50">
        <v>90</v>
      </c>
      <c r="M31" s="28" t="s">
        <v>90</v>
      </c>
      <c r="N31" s="29">
        <v>17019</v>
      </c>
      <c r="O31" s="30" t="s">
        <v>84</v>
      </c>
      <c r="P31" s="29">
        <v>60</v>
      </c>
      <c r="Q31" s="29">
        <v>837.5</v>
      </c>
      <c r="R31" s="31">
        <f t="shared" si="6"/>
        <v>50250</v>
      </c>
      <c r="S31" s="32">
        <v>50</v>
      </c>
      <c r="T31" s="33">
        <f t="shared" si="7"/>
        <v>41875</v>
      </c>
    </row>
    <row r="32" spans="1:20" ht="12.75">
      <c r="A32" s="1"/>
      <c r="B32" s="27">
        <v>25</v>
      </c>
      <c r="C32" s="28" t="s">
        <v>91</v>
      </c>
      <c r="D32" s="29">
        <v>24015</v>
      </c>
      <c r="E32" s="30" t="s">
        <v>42</v>
      </c>
      <c r="F32" s="29">
        <v>80</v>
      </c>
      <c r="G32" s="29">
        <v>119.5</v>
      </c>
      <c r="H32" s="31">
        <f t="shared" si="4"/>
        <v>9560</v>
      </c>
      <c r="I32" s="48">
        <v>40</v>
      </c>
      <c r="J32" s="39">
        <f t="shared" si="5"/>
        <v>4780</v>
      </c>
      <c r="K32" s="26"/>
      <c r="L32" s="50">
        <v>91</v>
      </c>
      <c r="M32" s="51" t="s">
        <v>92</v>
      </c>
      <c r="N32" s="52">
        <v>9905</v>
      </c>
      <c r="O32" s="30" t="s">
        <v>84</v>
      </c>
      <c r="P32" s="29">
        <v>20</v>
      </c>
      <c r="Q32" s="29">
        <v>500</v>
      </c>
      <c r="R32" s="31">
        <f t="shared" si="6"/>
        <v>10000</v>
      </c>
      <c r="S32" s="32"/>
      <c r="T32" s="33">
        <f t="shared" si="7"/>
        <v>0</v>
      </c>
    </row>
    <row r="33" spans="1:20" ht="63.75">
      <c r="A33" s="1"/>
      <c r="B33" s="27">
        <v>26</v>
      </c>
      <c r="C33" s="51" t="s">
        <v>93</v>
      </c>
      <c r="D33" s="29">
        <v>12955</v>
      </c>
      <c r="E33" s="30" t="s">
        <v>94</v>
      </c>
      <c r="F33" s="29">
        <v>12</v>
      </c>
      <c r="G33" s="29">
        <v>248</v>
      </c>
      <c r="H33" s="31">
        <f t="shared" si="4"/>
        <v>2976</v>
      </c>
      <c r="I33" s="48"/>
      <c r="J33" s="39">
        <f t="shared" si="5"/>
        <v>0</v>
      </c>
      <c r="K33" s="44"/>
      <c r="L33" s="50">
        <v>92</v>
      </c>
      <c r="M33" s="51" t="s">
        <v>95</v>
      </c>
      <c r="N33" s="29"/>
      <c r="O33" s="30" t="s">
        <v>84</v>
      </c>
      <c r="P33" s="29">
        <v>20</v>
      </c>
      <c r="Q33" s="29">
        <v>300</v>
      </c>
      <c r="R33" s="31">
        <f t="shared" si="6"/>
        <v>6000</v>
      </c>
      <c r="S33" s="32"/>
      <c r="T33" s="33">
        <f t="shared" si="7"/>
        <v>0</v>
      </c>
    </row>
    <row r="34" spans="1:20" ht="12.75">
      <c r="A34" s="1"/>
      <c r="B34" s="27">
        <v>27</v>
      </c>
      <c r="C34" s="28" t="s">
        <v>96</v>
      </c>
      <c r="D34" s="29">
        <v>12955</v>
      </c>
      <c r="E34" s="30" t="s">
        <v>64</v>
      </c>
      <c r="F34" s="29">
        <v>40</v>
      </c>
      <c r="G34" s="29">
        <v>191.65</v>
      </c>
      <c r="H34" s="31">
        <f t="shared" si="4"/>
        <v>7666</v>
      </c>
      <c r="I34" s="48">
        <v>40</v>
      </c>
      <c r="J34" s="39">
        <f t="shared" si="5"/>
        <v>7666</v>
      </c>
      <c r="K34" s="53"/>
      <c r="L34" s="50">
        <v>93</v>
      </c>
      <c r="M34" s="51" t="s">
        <v>97</v>
      </c>
      <c r="N34" s="29"/>
      <c r="O34" s="30" t="s">
        <v>84</v>
      </c>
      <c r="P34" s="29">
        <v>50</v>
      </c>
      <c r="Q34" s="29">
        <v>2000</v>
      </c>
      <c r="R34" s="31">
        <f t="shared" si="6"/>
        <v>100000</v>
      </c>
      <c r="S34" s="32"/>
      <c r="T34" s="33">
        <f t="shared" si="7"/>
        <v>0</v>
      </c>
    </row>
    <row r="35" spans="1:20" ht="51">
      <c r="A35" s="1"/>
      <c r="B35" s="119" t="s">
        <v>98</v>
      </c>
      <c r="C35" s="113"/>
      <c r="D35" s="113"/>
      <c r="E35" s="113"/>
      <c r="F35" s="113"/>
      <c r="G35" s="114"/>
      <c r="H35" s="54">
        <f>SUM(H12:H34)</f>
        <v>301611.39999999997</v>
      </c>
      <c r="I35" s="55"/>
      <c r="J35" s="56">
        <f>SUM(J12:J34)</f>
        <v>184168</v>
      </c>
      <c r="K35" s="5"/>
      <c r="L35" s="50">
        <v>94</v>
      </c>
      <c r="M35" s="51" t="s">
        <v>99</v>
      </c>
      <c r="N35" s="29"/>
      <c r="O35" s="30" t="s">
        <v>84</v>
      </c>
      <c r="P35" s="29">
        <v>20</v>
      </c>
      <c r="Q35" s="29">
        <v>1000</v>
      </c>
      <c r="R35" s="31">
        <f t="shared" si="6"/>
        <v>20000</v>
      </c>
      <c r="S35" s="32"/>
      <c r="T35" s="33">
        <f t="shared" si="7"/>
        <v>0</v>
      </c>
    </row>
    <row r="36" spans="1:20" ht="12.75">
      <c r="A36" s="1"/>
      <c r="B36" s="1"/>
      <c r="C36" s="1"/>
      <c r="D36" s="1"/>
      <c r="E36" s="1"/>
      <c r="F36" s="1"/>
      <c r="G36" s="1"/>
      <c r="H36" s="1"/>
      <c r="I36" s="1"/>
      <c r="J36" s="1"/>
      <c r="K36" s="12"/>
      <c r="L36" s="50">
        <v>95</v>
      </c>
      <c r="M36" s="28" t="s">
        <v>100</v>
      </c>
      <c r="N36" s="41">
        <v>17019</v>
      </c>
      <c r="O36" s="42" t="s">
        <v>29</v>
      </c>
      <c r="P36" s="41">
        <v>100</v>
      </c>
      <c r="Q36" s="41">
        <v>67.78</v>
      </c>
      <c r="R36" s="31">
        <f t="shared" si="6"/>
        <v>6778</v>
      </c>
      <c r="S36" s="32"/>
      <c r="T36" s="33">
        <f t="shared" si="7"/>
        <v>0</v>
      </c>
    </row>
    <row r="37" spans="1:20" ht="15">
      <c r="A37" s="1"/>
      <c r="B37" s="111" t="s">
        <v>101</v>
      </c>
      <c r="C37" s="109"/>
      <c r="D37" s="109"/>
      <c r="E37" s="109"/>
      <c r="F37" s="109"/>
      <c r="G37" s="109"/>
      <c r="H37" s="110"/>
      <c r="I37" s="57" t="s">
        <v>102</v>
      </c>
      <c r="J37" s="7" t="s">
        <v>2</v>
      </c>
      <c r="K37" s="26"/>
      <c r="L37" s="115" t="s">
        <v>103</v>
      </c>
      <c r="M37" s="116"/>
      <c r="N37" s="116"/>
      <c r="O37" s="116"/>
      <c r="P37" s="116"/>
      <c r="Q37" s="117"/>
      <c r="R37" s="45">
        <f>SUM(R20:R36)</f>
        <v>391978.1</v>
      </c>
      <c r="S37" s="46"/>
      <c r="T37" s="47">
        <f>SUM(T20:T36)</f>
        <v>197447</v>
      </c>
    </row>
    <row r="38" spans="1:20" ht="24">
      <c r="A38" s="1"/>
      <c r="B38" s="13" t="s">
        <v>5</v>
      </c>
      <c r="C38" s="14" t="s">
        <v>6</v>
      </c>
      <c r="D38" s="14" t="s">
        <v>56</v>
      </c>
      <c r="E38" s="14" t="s">
        <v>57</v>
      </c>
      <c r="F38" s="14" t="s">
        <v>58</v>
      </c>
      <c r="G38" s="14" t="s">
        <v>104</v>
      </c>
      <c r="H38" s="15" t="s">
        <v>105</v>
      </c>
      <c r="I38" s="16" t="s">
        <v>9</v>
      </c>
      <c r="J38" s="17" t="s">
        <v>12</v>
      </c>
      <c r="K38" s="26"/>
    </row>
    <row r="39" spans="1:20" ht="38.25">
      <c r="A39" s="1"/>
      <c r="B39" s="27">
        <v>28</v>
      </c>
      <c r="C39" s="28" t="s">
        <v>106</v>
      </c>
      <c r="D39" s="29">
        <v>22721</v>
      </c>
      <c r="E39" s="30" t="s">
        <v>48</v>
      </c>
      <c r="F39" s="29">
        <v>20</v>
      </c>
      <c r="G39" s="29">
        <v>2174.66</v>
      </c>
      <c r="H39" s="31">
        <f t="shared" ref="H39:H40" si="8">F39*G39</f>
        <v>43493.2</v>
      </c>
      <c r="I39" s="58">
        <v>20</v>
      </c>
      <c r="J39" s="33">
        <f t="shared" ref="J39:J40" si="9">I39*G39</f>
        <v>43493.2</v>
      </c>
      <c r="K39" s="26"/>
    </row>
    <row r="40" spans="1:20" ht="38.25">
      <c r="A40" s="1"/>
      <c r="B40" s="27">
        <v>29</v>
      </c>
      <c r="C40" s="28" t="s">
        <v>107</v>
      </c>
      <c r="D40" s="29">
        <v>22721</v>
      </c>
      <c r="E40" s="30" t="s">
        <v>48</v>
      </c>
      <c r="F40" s="29">
        <v>20</v>
      </c>
      <c r="G40" s="29">
        <v>3315</v>
      </c>
      <c r="H40" s="31">
        <f t="shared" si="8"/>
        <v>66300</v>
      </c>
      <c r="I40" s="58">
        <v>20</v>
      </c>
      <c r="J40" s="33">
        <f t="shared" si="9"/>
        <v>66300</v>
      </c>
      <c r="K40" s="26"/>
    </row>
    <row r="41" spans="1:20" ht="15">
      <c r="A41" s="1"/>
      <c r="B41" s="119" t="s">
        <v>108</v>
      </c>
      <c r="C41" s="113"/>
      <c r="D41" s="113"/>
      <c r="E41" s="113"/>
      <c r="F41" s="113"/>
      <c r="G41" s="114"/>
      <c r="H41" s="45">
        <f>SUM(H39:H40)</f>
        <v>109793.2</v>
      </c>
      <c r="I41" s="59"/>
      <c r="J41" s="56">
        <f>SUM(J39:J40)</f>
        <v>109793.2</v>
      </c>
      <c r="K41" s="26"/>
    </row>
    <row r="42" spans="1:20" ht="12.75">
      <c r="A42" s="1"/>
      <c r="B42" s="1"/>
      <c r="C42" s="1"/>
      <c r="D42" s="1"/>
      <c r="E42" s="1"/>
      <c r="F42" s="1"/>
      <c r="G42" s="1"/>
      <c r="H42" s="1"/>
      <c r="I42" s="1"/>
      <c r="J42" s="1"/>
      <c r="K42" s="26"/>
    </row>
    <row r="43" spans="1:20" ht="12.75">
      <c r="A43" s="1"/>
      <c r="B43" s="111" t="s">
        <v>109</v>
      </c>
      <c r="C43" s="109"/>
      <c r="D43" s="109"/>
      <c r="E43" s="109"/>
      <c r="F43" s="109"/>
      <c r="G43" s="109"/>
      <c r="H43" s="110"/>
      <c r="I43" s="57" t="s">
        <v>110</v>
      </c>
      <c r="J43" s="7" t="s">
        <v>2</v>
      </c>
      <c r="K43" s="26"/>
    </row>
    <row r="44" spans="1:20" ht="24">
      <c r="A44" s="1"/>
      <c r="B44" s="13" t="s">
        <v>5</v>
      </c>
      <c r="C44" s="14" t="s">
        <v>6</v>
      </c>
      <c r="D44" s="14" t="s">
        <v>56</v>
      </c>
      <c r="E44" s="14" t="s">
        <v>57</v>
      </c>
      <c r="F44" s="14" t="s">
        <v>58</v>
      </c>
      <c r="G44" s="14" t="s">
        <v>104</v>
      </c>
      <c r="H44" s="15" t="s">
        <v>105</v>
      </c>
      <c r="I44" s="16" t="s">
        <v>9</v>
      </c>
      <c r="J44" s="17" t="s">
        <v>12</v>
      </c>
      <c r="K44" s="26"/>
      <c r="L44" s="111" t="s">
        <v>111</v>
      </c>
      <c r="M44" s="109"/>
      <c r="N44" s="109"/>
      <c r="O44" s="109"/>
      <c r="P44" s="109"/>
      <c r="Q44" s="109"/>
      <c r="R44" s="110"/>
      <c r="S44" s="6" t="s">
        <v>112</v>
      </c>
      <c r="T44" s="7" t="s">
        <v>2</v>
      </c>
    </row>
    <row r="45" spans="1:20" ht="38.25">
      <c r="A45" s="1"/>
      <c r="B45" s="27">
        <v>30</v>
      </c>
      <c r="C45" s="28" t="s">
        <v>113</v>
      </c>
      <c r="D45" s="29">
        <v>12556</v>
      </c>
      <c r="E45" s="30" t="s">
        <v>35</v>
      </c>
      <c r="F45" s="29">
        <v>50</v>
      </c>
      <c r="G45" s="29">
        <v>131.93</v>
      </c>
      <c r="H45" s="31">
        <f t="shared" ref="H45:H70" si="10">F45*G45</f>
        <v>6596.5</v>
      </c>
      <c r="I45" s="58">
        <v>30</v>
      </c>
      <c r="J45" s="33">
        <f t="shared" ref="J45:J70" si="11">I45*G45</f>
        <v>3957.9</v>
      </c>
      <c r="K45" s="26"/>
      <c r="L45" s="13" t="s">
        <v>5</v>
      </c>
      <c r="M45" s="14" t="s">
        <v>6</v>
      </c>
      <c r="N45" s="14" t="s">
        <v>56</v>
      </c>
      <c r="O45" s="14" t="s">
        <v>57</v>
      </c>
      <c r="P45" s="14" t="s">
        <v>58</v>
      </c>
      <c r="Q45" s="14" t="s">
        <v>59</v>
      </c>
      <c r="R45" s="15" t="s">
        <v>60</v>
      </c>
      <c r="S45" s="16" t="s">
        <v>9</v>
      </c>
      <c r="T45" s="17" t="s">
        <v>12</v>
      </c>
    </row>
    <row r="46" spans="1:20" ht="51">
      <c r="A46" s="1"/>
      <c r="B46" s="27">
        <v>31</v>
      </c>
      <c r="C46" s="28" t="s">
        <v>114</v>
      </c>
      <c r="D46" s="29">
        <v>12556</v>
      </c>
      <c r="E46" s="30" t="s">
        <v>35</v>
      </c>
      <c r="F46" s="29">
        <v>50</v>
      </c>
      <c r="G46" s="29">
        <v>222.57</v>
      </c>
      <c r="H46" s="31">
        <f t="shared" si="10"/>
        <v>11128.5</v>
      </c>
      <c r="I46" s="58">
        <v>30</v>
      </c>
      <c r="J46" s="33">
        <f t="shared" si="11"/>
        <v>6677.0999999999995</v>
      </c>
      <c r="K46" s="26"/>
      <c r="L46" s="27">
        <v>96</v>
      </c>
      <c r="M46" s="28" t="s">
        <v>115</v>
      </c>
      <c r="N46" s="29">
        <v>20460</v>
      </c>
      <c r="O46" s="30" t="s">
        <v>84</v>
      </c>
      <c r="P46" s="29">
        <v>2000</v>
      </c>
      <c r="Q46" s="29">
        <v>2.54</v>
      </c>
      <c r="R46" s="31">
        <f t="shared" ref="R46:R56" si="12">P46*Q46</f>
        <v>5080</v>
      </c>
      <c r="S46" s="32">
        <v>2000</v>
      </c>
      <c r="T46" s="33">
        <f t="shared" ref="T46:T56" si="13">S46*Q46</f>
        <v>5080</v>
      </c>
    </row>
    <row r="47" spans="1:20" ht="63.75">
      <c r="A47" s="1"/>
      <c r="B47" s="27">
        <v>32</v>
      </c>
      <c r="C47" s="28" t="s">
        <v>116</v>
      </c>
      <c r="D47" s="29">
        <v>12556</v>
      </c>
      <c r="E47" s="30" t="s">
        <v>35</v>
      </c>
      <c r="F47" s="29">
        <v>50</v>
      </c>
      <c r="G47" s="29">
        <v>495.16</v>
      </c>
      <c r="H47" s="31">
        <f t="shared" si="10"/>
        <v>24758</v>
      </c>
      <c r="I47" s="58">
        <v>30</v>
      </c>
      <c r="J47" s="33">
        <f t="shared" si="11"/>
        <v>14854.800000000001</v>
      </c>
      <c r="K47" s="26"/>
      <c r="L47" s="27">
        <v>97</v>
      </c>
      <c r="M47" s="28" t="s">
        <v>117</v>
      </c>
      <c r="N47" s="29">
        <v>20460</v>
      </c>
      <c r="O47" s="30" t="s">
        <v>84</v>
      </c>
      <c r="P47" s="29">
        <v>2000</v>
      </c>
      <c r="Q47" s="29">
        <v>9.35</v>
      </c>
      <c r="R47" s="31">
        <f t="shared" si="12"/>
        <v>18700</v>
      </c>
      <c r="S47" s="32">
        <v>2000</v>
      </c>
      <c r="T47" s="33">
        <f t="shared" si="13"/>
        <v>18700</v>
      </c>
    </row>
    <row r="48" spans="1:20" ht="38.25">
      <c r="A48" s="1"/>
      <c r="B48" s="27">
        <v>33</v>
      </c>
      <c r="C48" s="28" t="s">
        <v>118</v>
      </c>
      <c r="D48" s="29">
        <v>12556</v>
      </c>
      <c r="E48" s="30" t="s">
        <v>35</v>
      </c>
      <c r="F48" s="29">
        <v>50</v>
      </c>
      <c r="G48" s="29">
        <v>30.93</v>
      </c>
      <c r="H48" s="31">
        <f t="shared" si="10"/>
        <v>1546.5</v>
      </c>
      <c r="I48" s="58">
        <v>30</v>
      </c>
      <c r="J48" s="33">
        <f t="shared" si="11"/>
        <v>927.9</v>
      </c>
      <c r="K48" s="44"/>
      <c r="L48" s="27">
        <v>98</v>
      </c>
      <c r="M48" s="28" t="s">
        <v>119</v>
      </c>
      <c r="N48" s="29">
        <v>17019</v>
      </c>
      <c r="O48" s="30" t="s">
        <v>84</v>
      </c>
      <c r="P48" s="29">
        <v>2000</v>
      </c>
      <c r="Q48" s="29">
        <v>2.13</v>
      </c>
      <c r="R48" s="31">
        <f t="shared" si="12"/>
        <v>4260</v>
      </c>
      <c r="S48" s="32">
        <v>2000</v>
      </c>
      <c r="T48" s="33">
        <f t="shared" si="13"/>
        <v>4260</v>
      </c>
    </row>
    <row r="49" spans="1:20" ht="12.75">
      <c r="A49" s="1"/>
      <c r="B49" s="27">
        <v>34</v>
      </c>
      <c r="C49" s="28" t="s">
        <v>120</v>
      </c>
      <c r="D49" s="29">
        <v>12556</v>
      </c>
      <c r="E49" s="30" t="s">
        <v>35</v>
      </c>
      <c r="F49" s="29">
        <v>50</v>
      </c>
      <c r="G49" s="29">
        <v>54.33</v>
      </c>
      <c r="H49" s="31">
        <f t="shared" si="10"/>
        <v>2716.5</v>
      </c>
      <c r="I49" s="58">
        <v>30</v>
      </c>
      <c r="J49" s="33">
        <f t="shared" si="11"/>
        <v>1629.8999999999999</v>
      </c>
      <c r="K49" s="53"/>
      <c r="L49" s="27">
        <v>99</v>
      </c>
      <c r="M49" s="28" t="s">
        <v>121</v>
      </c>
      <c r="N49" s="29">
        <v>20460</v>
      </c>
      <c r="O49" s="30" t="s">
        <v>84</v>
      </c>
      <c r="P49" s="29">
        <v>150</v>
      </c>
      <c r="Q49" s="29">
        <v>87.33</v>
      </c>
      <c r="R49" s="31">
        <f t="shared" si="12"/>
        <v>13099.5</v>
      </c>
      <c r="S49" s="32">
        <v>100</v>
      </c>
      <c r="T49" s="33">
        <f t="shared" si="13"/>
        <v>8733</v>
      </c>
    </row>
    <row r="50" spans="1:20" ht="25.5">
      <c r="A50" s="1"/>
      <c r="B50" s="27">
        <v>35</v>
      </c>
      <c r="C50" s="28" t="s">
        <v>122</v>
      </c>
      <c r="D50" s="29">
        <v>12556</v>
      </c>
      <c r="E50" s="30" t="s">
        <v>35</v>
      </c>
      <c r="F50" s="29">
        <v>50</v>
      </c>
      <c r="G50" s="29">
        <v>18.510000000000002</v>
      </c>
      <c r="H50" s="31">
        <f t="shared" si="10"/>
        <v>925.50000000000011</v>
      </c>
      <c r="I50" s="58">
        <v>30</v>
      </c>
      <c r="J50" s="33">
        <f t="shared" si="11"/>
        <v>555.30000000000007</v>
      </c>
      <c r="K50" s="5"/>
      <c r="L50" s="27">
        <v>100</v>
      </c>
      <c r="M50" s="28" t="s">
        <v>123</v>
      </c>
      <c r="N50" s="29">
        <v>20460</v>
      </c>
      <c r="O50" s="30" t="s">
        <v>84</v>
      </c>
      <c r="P50" s="29">
        <v>150</v>
      </c>
      <c r="Q50" s="29">
        <v>90.65</v>
      </c>
      <c r="R50" s="31">
        <f t="shared" si="12"/>
        <v>13597.5</v>
      </c>
      <c r="S50" s="32">
        <v>100</v>
      </c>
      <c r="T50" s="33">
        <f t="shared" si="13"/>
        <v>9065</v>
      </c>
    </row>
    <row r="51" spans="1:20" ht="25.5">
      <c r="A51" s="1"/>
      <c r="B51" s="27">
        <v>36</v>
      </c>
      <c r="C51" s="28" t="s">
        <v>124</v>
      </c>
      <c r="D51" s="29">
        <v>12556</v>
      </c>
      <c r="E51" s="30" t="s">
        <v>35</v>
      </c>
      <c r="F51" s="29">
        <v>50</v>
      </c>
      <c r="G51" s="29">
        <v>37.33</v>
      </c>
      <c r="H51" s="31">
        <f t="shared" si="10"/>
        <v>1866.5</v>
      </c>
      <c r="I51" s="58">
        <v>30</v>
      </c>
      <c r="J51" s="33">
        <f t="shared" si="11"/>
        <v>1119.8999999999999</v>
      </c>
      <c r="K51" s="12"/>
      <c r="L51" s="27">
        <v>101</v>
      </c>
      <c r="M51" s="28" t="s">
        <v>125</v>
      </c>
      <c r="N51" s="29">
        <v>20460</v>
      </c>
      <c r="O51" s="30" t="s">
        <v>84</v>
      </c>
      <c r="P51" s="29">
        <v>150</v>
      </c>
      <c r="Q51" s="29">
        <v>94.75</v>
      </c>
      <c r="R51" s="31">
        <f t="shared" si="12"/>
        <v>14212.5</v>
      </c>
      <c r="S51" s="32">
        <v>100</v>
      </c>
      <c r="T51" s="33">
        <f t="shared" si="13"/>
        <v>9475</v>
      </c>
    </row>
    <row r="52" spans="1:20" ht="25.5">
      <c r="A52" s="1"/>
      <c r="B52" s="27">
        <v>37</v>
      </c>
      <c r="C52" s="28" t="s">
        <v>126</v>
      </c>
      <c r="D52" s="29">
        <v>12556</v>
      </c>
      <c r="E52" s="30" t="s">
        <v>35</v>
      </c>
      <c r="F52" s="29">
        <v>50</v>
      </c>
      <c r="G52" s="29">
        <v>1153.3699999999999</v>
      </c>
      <c r="H52" s="31">
        <f t="shared" si="10"/>
        <v>57668.499999999993</v>
      </c>
      <c r="I52" s="58">
        <v>30</v>
      </c>
      <c r="J52" s="33">
        <f t="shared" si="11"/>
        <v>34601.1</v>
      </c>
      <c r="K52" s="26"/>
      <c r="L52" s="27">
        <v>102</v>
      </c>
      <c r="M52" s="28" t="s">
        <v>127</v>
      </c>
      <c r="N52" s="29">
        <v>20460</v>
      </c>
      <c r="O52" s="30" t="s">
        <v>84</v>
      </c>
      <c r="P52" s="29">
        <v>80</v>
      </c>
      <c r="Q52" s="29">
        <v>139.84</v>
      </c>
      <c r="R52" s="31">
        <f t="shared" si="12"/>
        <v>11187.2</v>
      </c>
      <c r="S52" s="32">
        <v>40</v>
      </c>
      <c r="T52" s="33">
        <f t="shared" si="13"/>
        <v>5593.6</v>
      </c>
    </row>
    <row r="53" spans="1:20" ht="25.5">
      <c r="A53" s="1"/>
      <c r="B53" s="27">
        <v>38</v>
      </c>
      <c r="C53" s="28" t="s">
        <v>128</v>
      </c>
      <c r="D53" s="29">
        <v>12556</v>
      </c>
      <c r="E53" s="30" t="s">
        <v>35</v>
      </c>
      <c r="F53" s="29">
        <v>50</v>
      </c>
      <c r="G53" s="29">
        <v>79.760000000000005</v>
      </c>
      <c r="H53" s="31">
        <f t="shared" si="10"/>
        <v>3988.0000000000005</v>
      </c>
      <c r="I53" s="58">
        <v>30</v>
      </c>
      <c r="J53" s="33">
        <f t="shared" si="11"/>
        <v>2392.8000000000002</v>
      </c>
      <c r="K53" s="26"/>
      <c r="L53" s="27">
        <v>103</v>
      </c>
      <c r="M53" s="28" t="s">
        <v>129</v>
      </c>
      <c r="N53" s="29">
        <v>20460</v>
      </c>
      <c r="O53" s="30" t="s">
        <v>84</v>
      </c>
      <c r="P53" s="29">
        <v>50</v>
      </c>
      <c r="Q53" s="29">
        <v>113.37</v>
      </c>
      <c r="R53" s="31">
        <f t="shared" si="12"/>
        <v>5668.5</v>
      </c>
      <c r="S53" s="32">
        <v>30</v>
      </c>
      <c r="T53" s="33">
        <f t="shared" si="13"/>
        <v>3401.1000000000004</v>
      </c>
    </row>
    <row r="54" spans="1:20" ht="38.25">
      <c r="A54" s="1"/>
      <c r="B54" s="27">
        <v>39</v>
      </c>
      <c r="C54" s="28" t="s">
        <v>130</v>
      </c>
      <c r="D54" s="29">
        <v>12556</v>
      </c>
      <c r="E54" s="30" t="s">
        <v>35</v>
      </c>
      <c r="F54" s="29">
        <v>50</v>
      </c>
      <c r="G54" s="29">
        <v>197.05</v>
      </c>
      <c r="H54" s="31">
        <f t="shared" si="10"/>
        <v>9852.5</v>
      </c>
      <c r="I54" s="58">
        <v>30</v>
      </c>
      <c r="J54" s="33">
        <f t="shared" si="11"/>
        <v>5911.5</v>
      </c>
      <c r="K54" s="26"/>
      <c r="L54" s="27">
        <v>104</v>
      </c>
      <c r="M54" s="28" t="s">
        <v>131</v>
      </c>
      <c r="N54" s="29">
        <v>20460</v>
      </c>
      <c r="O54" s="30" t="s">
        <v>84</v>
      </c>
      <c r="P54" s="29">
        <v>1000</v>
      </c>
      <c r="Q54" s="29">
        <v>5.71</v>
      </c>
      <c r="R54" s="31">
        <f t="shared" si="12"/>
        <v>5710</v>
      </c>
      <c r="S54" s="32">
        <v>500</v>
      </c>
      <c r="T54" s="33">
        <f t="shared" si="13"/>
        <v>2855</v>
      </c>
    </row>
    <row r="55" spans="1:20" ht="38.25">
      <c r="A55" s="1"/>
      <c r="B55" s="27">
        <v>40</v>
      </c>
      <c r="C55" s="28" t="s">
        <v>132</v>
      </c>
      <c r="D55" s="29">
        <v>12556</v>
      </c>
      <c r="E55" s="30" t="s">
        <v>35</v>
      </c>
      <c r="F55" s="29">
        <v>50</v>
      </c>
      <c r="G55" s="29">
        <v>136.66999999999999</v>
      </c>
      <c r="H55" s="31">
        <f t="shared" si="10"/>
        <v>6833.4999999999991</v>
      </c>
      <c r="I55" s="58">
        <v>30</v>
      </c>
      <c r="J55" s="33">
        <f t="shared" si="11"/>
        <v>4100.0999999999995</v>
      </c>
      <c r="K55" s="26"/>
      <c r="L55" s="27">
        <v>105</v>
      </c>
      <c r="M55" s="28" t="s">
        <v>133</v>
      </c>
      <c r="N55" s="29">
        <v>20460</v>
      </c>
      <c r="O55" s="30" t="s">
        <v>84</v>
      </c>
      <c r="P55" s="29">
        <v>1000</v>
      </c>
      <c r="Q55" s="29">
        <v>5.71</v>
      </c>
      <c r="R55" s="31">
        <f t="shared" si="12"/>
        <v>5710</v>
      </c>
      <c r="S55" s="32">
        <v>500</v>
      </c>
      <c r="T55" s="33">
        <f t="shared" si="13"/>
        <v>2855</v>
      </c>
    </row>
    <row r="56" spans="1:20" ht="38.25">
      <c r="A56" s="1"/>
      <c r="B56" s="27">
        <v>41</v>
      </c>
      <c r="C56" s="28" t="s">
        <v>134</v>
      </c>
      <c r="D56" s="29">
        <v>15296</v>
      </c>
      <c r="E56" s="30" t="s">
        <v>35</v>
      </c>
      <c r="F56" s="29">
        <v>50</v>
      </c>
      <c r="G56" s="29">
        <v>895</v>
      </c>
      <c r="H56" s="31">
        <f t="shared" si="10"/>
        <v>44750</v>
      </c>
      <c r="I56" s="58">
        <v>30</v>
      </c>
      <c r="J56" s="33">
        <f t="shared" si="11"/>
        <v>26850</v>
      </c>
      <c r="K56" s="26"/>
      <c r="L56" s="27">
        <v>106</v>
      </c>
      <c r="M56" s="28" t="s">
        <v>135</v>
      </c>
      <c r="N56" s="29">
        <v>20460</v>
      </c>
      <c r="O56" s="30" t="s">
        <v>84</v>
      </c>
      <c r="P56" s="29">
        <v>500</v>
      </c>
      <c r="Q56" s="29">
        <v>14.21</v>
      </c>
      <c r="R56" s="31">
        <f t="shared" si="12"/>
        <v>7105</v>
      </c>
      <c r="S56" s="32">
        <v>250</v>
      </c>
      <c r="T56" s="33">
        <f t="shared" si="13"/>
        <v>3552.5</v>
      </c>
    </row>
    <row r="57" spans="1:20" ht="38.25">
      <c r="A57" s="1"/>
      <c r="B57" s="27">
        <v>42</v>
      </c>
      <c r="C57" s="28" t="s">
        <v>136</v>
      </c>
      <c r="D57" s="29">
        <v>26441</v>
      </c>
      <c r="E57" s="30" t="s">
        <v>35</v>
      </c>
      <c r="F57" s="29">
        <v>50</v>
      </c>
      <c r="G57" s="29">
        <v>1119.6500000000001</v>
      </c>
      <c r="H57" s="31">
        <f t="shared" si="10"/>
        <v>55982.500000000007</v>
      </c>
      <c r="I57" s="58">
        <v>30</v>
      </c>
      <c r="J57" s="33">
        <f t="shared" si="11"/>
        <v>33589.5</v>
      </c>
      <c r="K57" s="26"/>
      <c r="L57" s="119" t="s">
        <v>137</v>
      </c>
      <c r="M57" s="113"/>
      <c r="N57" s="113"/>
      <c r="O57" s="113"/>
      <c r="P57" s="113"/>
      <c r="Q57" s="114"/>
      <c r="R57" s="45">
        <f>SUM(R46:R56)</f>
        <v>104330.2</v>
      </c>
      <c r="S57" s="46"/>
      <c r="T57" s="47">
        <f>SUM(T46:T56)</f>
        <v>73570.2</v>
      </c>
    </row>
    <row r="58" spans="1:20" ht="63.75">
      <c r="A58" s="1"/>
      <c r="B58" s="27">
        <v>43</v>
      </c>
      <c r="C58" s="28" t="s">
        <v>138</v>
      </c>
      <c r="D58" s="29">
        <v>21490</v>
      </c>
      <c r="E58" s="30" t="s">
        <v>35</v>
      </c>
      <c r="F58" s="29">
        <v>30</v>
      </c>
      <c r="G58" s="29">
        <v>1266.5</v>
      </c>
      <c r="H58" s="31">
        <f t="shared" si="10"/>
        <v>37995</v>
      </c>
      <c r="I58" s="58">
        <v>30</v>
      </c>
      <c r="J58" s="33">
        <f t="shared" si="11"/>
        <v>37995</v>
      </c>
      <c r="K58" s="44"/>
      <c r="L58" s="1"/>
      <c r="M58" s="1"/>
      <c r="N58" s="1"/>
      <c r="O58" s="1"/>
      <c r="P58" s="1"/>
      <c r="Q58" s="1"/>
      <c r="R58" s="1"/>
    </row>
    <row r="59" spans="1:20" ht="38.25">
      <c r="A59" s="1"/>
      <c r="B59" s="27">
        <v>44</v>
      </c>
      <c r="C59" s="28" t="s">
        <v>139</v>
      </c>
      <c r="D59" s="29">
        <v>21490</v>
      </c>
      <c r="E59" s="30" t="s">
        <v>35</v>
      </c>
      <c r="F59" s="29">
        <v>50</v>
      </c>
      <c r="G59" s="29">
        <v>319.44</v>
      </c>
      <c r="H59" s="31">
        <f t="shared" si="10"/>
        <v>15972</v>
      </c>
      <c r="I59" s="58">
        <v>30</v>
      </c>
      <c r="J59" s="33">
        <f t="shared" si="11"/>
        <v>9583.2000000000007</v>
      </c>
      <c r="K59" s="53"/>
      <c r="L59" s="111" t="s">
        <v>140</v>
      </c>
      <c r="M59" s="109"/>
      <c r="N59" s="109"/>
      <c r="O59" s="109"/>
      <c r="P59" s="109"/>
      <c r="Q59" s="109"/>
      <c r="R59" s="110"/>
      <c r="S59" s="57" t="s">
        <v>141</v>
      </c>
      <c r="T59" s="7" t="s">
        <v>2</v>
      </c>
    </row>
    <row r="60" spans="1:20" ht="36">
      <c r="A60" s="1"/>
      <c r="B60" s="27">
        <v>45</v>
      </c>
      <c r="C60" s="28" t="s">
        <v>142</v>
      </c>
      <c r="D60" s="29">
        <v>21750</v>
      </c>
      <c r="E60" s="30" t="s">
        <v>35</v>
      </c>
      <c r="F60" s="29">
        <v>50</v>
      </c>
      <c r="G60" s="29">
        <v>42.29</v>
      </c>
      <c r="H60" s="31">
        <f t="shared" si="10"/>
        <v>2114.5</v>
      </c>
      <c r="I60" s="58">
        <v>30</v>
      </c>
      <c r="J60" s="33">
        <f t="shared" si="11"/>
        <v>1268.7</v>
      </c>
      <c r="K60" s="5"/>
      <c r="L60" s="13" t="s">
        <v>5</v>
      </c>
      <c r="M60" s="14" t="s">
        <v>6</v>
      </c>
      <c r="N60" s="14" t="s">
        <v>7</v>
      </c>
      <c r="O60" s="14" t="s">
        <v>8</v>
      </c>
      <c r="P60" s="14" t="s">
        <v>9</v>
      </c>
      <c r="Q60" s="14" t="s">
        <v>13</v>
      </c>
      <c r="R60" s="15" t="s">
        <v>14</v>
      </c>
      <c r="S60" s="16" t="s">
        <v>9</v>
      </c>
      <c r="T60" s="17" t="s">
        <v>12</v>
      </c>
    </row>
    <row r="61" spans="1:20" ht="25.5">
      <c r="A61" s="1"/>
      <c r="B61" s="27">
        <v>46</v>
      </c>
      <c r="C61" s="28" t="s">
        <v>143</v>
      </c>
      <c r="D61" s="29">
        <v>27618</v>
      </c>
      <c r="E61" s="30" t="s">
        <v>35</v>
      </c>
      <c r="F61" s="29">
        <v>40</v>
      </c>
      <c r="G61" s="29">
        <v>167.21</v>
      </c>
      <c r="H61" s="31">
        <f t="shared" si="10"/>
        <v>6688.4000000000005</v>
      </c>
      <c r="I61" s="58">
        <v>10</v>
      </c>
      <c r="J61" s="33">
        <f t="shared" si="11"/>
        <v>1672.1000000000001</v>
      </c>
      <c r="K61" s="12"/>
      <c r="L61" s="27">
        <v>107</v>
      </c>
      <c r="M61" s="28" t="s">
        <v>144</v>
      </c>
      <c r="N61" s="29">
        <v>24198</v>
      </c>
      <c r="O61" s="30" t="s">
        <v>145</v>
      </c>
      <c r="P61" s="29">
        <v>80</v>
      </c>
      <c r="Q61" s="29">
        <v>533.33000000000004</v>
      </c>
      <c r="R61" s="31">
        <f t="shared" ref="R61:R66" si="14">P61*Q61</f>
        <v>42666.400000000001</v>
      </c>
      <c r="S61" s="32">
        <v>50</v>
      </c>
      <c r="T61" s="33">
        <f t="shared" ref="T61:T66" si="15">S61*Q61</f>
        <v>26666.500000000004</v>
      </c>
    </row>
    <row r="62" spans="1:20" ht="38.25">
      <c r="A62" s="1"/>
      <c r="B62" s="27">
        <v>47</v>
      </c>
      <c r="C62" s="28" t="s">
        <v>146</v>
      </c>
      <c r="D62" s="29">
        <v>27618</v>
      </c>
      <c r="E62" s="30" t="s">
        <v>35</v>
      </c>
      <c r="F62" s="29">
        <v>40</v>
      </c>
      <c r="G62" s="29">
        <v>331.46</v>
      </c>
      <c r="H62" s="31">
        <f t="shared" si="10"/>
        <v>13258.4</v>
      </c>
      <c r="I62" s="58">
        <v>10</v>
      </c>
      <c r="J62" s="33">
        <f t="shared" si="11"/>
        <v>3314.6</v>
      </c>
      <c r="K62" s="26"/>
      <c r="L62" s="27">
        <v>108</v>
      </c>
      <c r="M62" s="28" t="s">
        <v>147</v>
      </c>
      <c r="N62" s="29">
        <v>24198</v>
      </c>
      <c r="O62" s="30" t="s">
        <v>148</v>
      </c>
      <c r="P62" s="29">
        <v>40</v>
      </c>
      <c r="Q62" s="29">
        <v>50</v>
      </c>
      <c r="R62" s="31">
        <f t="shared" si="14"/>
        <v>2000</v>
      </c>
      <c r="S62" s="32">
        <v>30</v>
      </c>
      <c r="T62" s="33">
        <f t="shared" si="15"/>
        <v>1500</v>
      </c>
    </row>
    <row r="63" spans="1:20" ht="25.5">
      <c r="A63" s="1"/>
      <c r="B63" s="27">
        <v>48</v>
      </c>
      <c r="C63" s="28" t="s">
        <v>149</v>
      </c>
      <c r="D63" s="29">
        <v>21679</v>
      </c>
      <c r="E63" s="30" t="s">
        <v>35</v>
      </c>
      <c r="F63" s="29">
        <v>40</v>
      </c>
      <c r="G63" s="29">
        <v>1066.67</v>
      </c>
      <c r="H63" s="31">
        <f t="shared" si="10"/>
        <v>42666.8</v>
      </c>
      <c r="I63" s="58">
        <v>30</v>
      </c>
      <c r="J63" s="33">
        <f t="shared" si="11"/>
        <v>32000.100000000002</v>
      </c>
      <c r="K63" s="26"/>
      <c r="L63" s="27">
        <v>109</v>
      </c>
      <c r="M63" s="28" t="s">
        <v>150</v>
      </c>
      <c r="N63" s="29">
        <v>25089</v>
      </c>
      <c r="O63" s="30" t="s">
        <v>145</v>
      </c>
      <c r="P63" s="29">
        <v>20</v>
      </c>
      <c r="Q63" s="29">
        <v>483.5</v>
      </c>
      <c r="R63" s="31">
        <f t="shared" si="14"/>
        <v>9670</v>
      </c>
      <c r="S63" s="32">
        <v>20</v>
      </c>
      <c r="T63" s="33">
        <f t="shared" si="15"/>
        <v>9670</v>
      </c>
    </row>
    <row r="64" spans="1:20" ht="38.25">
      <c r="A64" s="1"/>
      <c r="B64" s="27">
        <v>49</v>
      </c>
      <c r="C64" s="28" t="s">
        <v>151</v>
      </c>
      <c r="D64" s="29">
        <v>27618</v>
      </c>
      <c r="E64" s="30" t="s">
        <v>35</v>
      </c>
      <c r="F64" s="29">
        <v>20</v>
      </c>
      <c r="G64" s="29">
        <v>110</v>
      </c>
      <c r="H64" s="31">
        <f t="shared" si="10"/>
        <v>2200</v>
      </c>
      <c r="I64" s="58">
        <v>10</v>
      </c>
      <c r="J64" s="33">
        <f t="shared" si="11"/>
        <v>1100</v>
      </c>
      <c r="K64" s="26"/>
      <c r="L64" s="27">
        <v>110</v>
      </c>
      <c r="M64" s="28" t="s">
        <v>152</v>
      </c>
      <c r="N64" s="29">
        <v>25089</v>
      </c>
      <c r="O64" s="30" t="s">
        <v>148</v>
      </c>
      <c r="P64" s="29">
        <v>10</v>
      </c>
      <c r="Q64" s="29">
        <v>744.55</v>
      </c>
      <c r="R64" s="31">
        <f t="shared" si="14"/>
        <v>7445.5</v>
      </c>
      <c r="S64" s="32">
        <v>10</v>
      </c>
      <c r="T64" s="33">
        <f t="shared" si="15"/>
        <v>7445.5</v>
      </c>
    </row>
    <row r="65" spans="1:20" ht="12.75">
      <c r="A65" s="1"/>
      <c r="B65" s="27">
        <v>50</v>
      </c>
      <c r="C65" s="28" t="s">
        <v>153</v>
      </c>
      <c r="D65" s="29">
        <v>4006</v>
      </c>
      <c r="E65" s="30" t="s">
        <v>35</v>
      </c>
      <c r="F65" s="29">
        <v>40</v>
      </c>
      <c r="G65" s="29">
        <v>53.33</v>
      </c>
      <c r="H65" s="31">
        <f t="shared" si="10"/>
        <v>2133.1999999999998</v>
      </c>
      <c r="I65" s="58">
        <v>30</v>
      </c>
      <c r="J65" s="33">
        <f t="shared" si="11"/>
        <v>1599.8999999999999</v>
      </c>
      <c r="K65" s="26"/>
      <c r="L65" s="27">
        <v>111</v>
      </c>
      <c r="M65" s="28" t="s">
        <v>154</v>
      </c>
      <c r="N65" s="29">
        <v>25089</v>
      </c>
      <c r="O65" s="30" t="s">
        <v>145</v>
      </c>
      <c r="P65" s="29">
        <v>30</v>
      </c>
      <c r="Q65" s="29">
        <v>315</v>
      </c>
      <c r="R65" s="31">
        <f t="shared" si="14"/>
        <v>9450</v>
      </c>
      <c r="S65" s="32">
        <v>30</v>
      </c>
      <c r="T65" s="33">
        <f t="shared" si="15"/>
        <v>9450</v>
      </c>
    </row>
    <row r="66" spans="1:20" ht="38.25">
      <c r="A66" s="1"/>
      <c r="B66" s="27">
        <v>51</v>
      </c>
      <c r="C66" s="28" t="s">
        <v>155</v>
      </c>
      <c r="D66" s="29">
        <v>27618</v>
      </c>
      <c r="E66" s="30" t="s">
        <v>35</v>
      </c>
      <c r="F66" s="29">
        <v>60</v>
      </c>
      <c r="G66" s="29">
        <v>47.33</v>
      </c>
      <c r="H66" s="31">
        <f t="shared" si="10"/>
        <v>2839.7999999999997</v>
      </c>
      <c r="I66" s="58">
        <v>30</v>
      </c>
      <c r="J66" s="33">
        <f t="shared" si="11"/>
        <v>1419.8999999999999</v>
      </c>
      <c r="K66" s="26"/>
      <c r="L66" s="27">
        <v>112</v>
      </c>
      <c r="M66" s="28" t="s">
        <v>156</v>
      </c>
      <c r="N66" s="29">
        <v>25089</v>
      </c>
      <c r="O66" s="30" t="s">
        <v>145</v>
      </c>
      <c r="P66" s="29">
        <v>5</v>
      </c>
      <c r="Q66" s="29">
        <v>375</v>
      </c>
      <c r="R66" s="31">
        <f t="shared" si="14"/>
        <v>1875</v>
      </c>
      <c r="S66" s="32">
        <v>5</v>
      </c>
      <c r="T66" s="33">
        <f t="shared" si="15"/>
        <v>1875</v>
      </c>
    </row>
    <row r="67" spans="1:20" ht="25.5">
      <c r="A67" s="1"/>
      <c r="B67" s="27">
        <v>52</v>
      </c>
      <c r="C67" s="28" t="s">
        <v>157</v>
      </c>
      <c r="D67" s="29">
        <v>27618</v>
      </c>
      <c r="E67" s="30" t="s">
        <v>35</v>
      </c>
      <c r="F67" s="29">
        <v>40</v>
      </c>
      <c r="G67" s="29">
        <v>66.510000000000005</v>
      </c>
      <c r="H67" s="31">
        <f t="shared" si="10"/>
        <v>2660.4</v>
      </c>
      <c r="I67" s="58">
        <v>30</v>
      </c>
      <c r="J67" s="33">
        <f t="shared" si="11"/>
        <v>1995.3000000000002</v>
      </c>
      <c r="K67" s="26"/>
      <c r="L67" s="119" t="s">
        <v>158</v>
      </c>
      <c r="M67" s="113"/>
      <c r="N67" s="113"/>
      <c r="O67" s="113"/>
      <c r="P67" s="113"/>
      <c r="Q67" s="114"/>
      <c r="R67" s="45">
        <f>SUM(R61:R66)</f>
        <v>73106.899999999994</v>
      </c>
      <c r="S67" s="60"/>
      <c r="T67" s="47">
        <f>SUM(T61:T66)</f>
        <v>56607</v>
      </c>
    </row>
    <row r="68" spans="1:20" ht="38.25">
      <c r="A68" s="1"/>
      <c r="B68" s="27">
        <v>53</v>
      </c>
      <c r="C68" s="28" t="s">
        <v>159</v>
      </c>
      <c r="D68" s="29">
        <v>12556</v>
      </c>
      <c r="E68" s="30" t="s">
        <v>35</v>
      </c>
      <c r="F68" s="29">
        <v>60</v>
      </c>
      <c r="G68" s="29">
        <v>999</v>
      </c>
      <c r="H68" s="31">
        <f t="shared" si="10"/>
        <v>59940</v>
      </c>
      <c r="I68" s="58">
        <v>30</v>
      </c>
      <c r="J68" s="33">
        <f t="shared" si="11"/>
        <v>29970</v>
      </c>
      <c r="K68" s="26"/>
      <c r="L68" s="1"/>
      <c r="M68" s="1"/>
      <c r="N68" s="1"/>
      <c r="O68" s="1"/>
      <c r="P68" s="1"/>
      <c r="Q68" s="1"/>
      <c r="R68" s="1"/>
      <c r="S68" s="61"/>
    </row>
    <row r="69" spans="1:20" ht="15">
      <c r="A69" s="1"/>
      <c r="B69" s="27">
        <v>54</v>
      </c>
      <c r="C69" s="51" t="s">
        <v>160</v>
      </c>
      <c r="D69" s="62">
        <v>6310</v>
      </c>
      <c r="E69" s="30" t="s">
        <v>35</v>
      </c>
      <c r="F69" s="29">
        <v>500</v>
      </c>
      <c r="G69" s="29">
        <v>6</v>
      </c>
      <c r="H69" s="31">
        <f t="shared" si="10"/>
        <v>3000</v>
      </c>
      <c r="I69" s="58"/>
      <c r="J69" s="33">
        <f t="shared" si="11"/>
        <v>0</v>
      </c>
      <c r="K69" s="26"/>
      <c r="L69" s="111" t="s">
        <v>161</v>
      </c>
      <c r="M69" s="109"/>
      <c r="N69" s="109"/>
      <c r="O69" s="109"/>
      <c r="P69" s="109"/>
      <c r="Q69" s="109"/>
      <c r="R69" s="110"/>
      <c r="S69" s="57" t="s">
        <v>162</v>
      </c>
      <c r="T69" s="7" t="s">
        <v>2</v>
      </c>
    </row>
    <row r="70" spans="1:20" ht="38.25">
      <c r="A70" s="1"/>
      <c r="B70" s="27">
        <v>55</v>
      </c>
      <c r="C70" s="28" t="s">
        <v>163</v>
      </c>
      <c r="D70" s="29">
        <v>12556</v>
      </c>
      <c r="E70" s="30" t="s">
        <v>35</v>
      </c>
      <c r="F70" s="29">
        <v>40</v>
      </c>
      <c r="G70" s="29">
        <v>900</v>
      </c>
      <c r="H70" s="31">
        <f t="shared" si="10"/>
        <v>36000</v>
      </c>
      <c r="I70" s="58">
        <v>30</v>
      </c>
      <c r="J70" s="33">
        <f t="shared" si="11"/>
        <v>27000</v>
      </c>
      <c r="K70" s="26"/>
      <c r="L70" s="13" t="s">
        <v>5</v>
      </c>
      <c r="M70" s="14" t="s">
        <v>6</v>
      </c>
      <c r="N70" s="14" t="s">
        <v>7</v>
      </c>
      <c r="O70" s="14" t="s">
        <v>8</v>
      </c>
      <c r="P70" s="14" t="s">
        <v>9</v>
      </c>
      <c r="Q70" s="14" t="s">
        <v>13</v>
      </c>
      <c r="R70" s="15" t="s">
        <v>14</v>
      </c>
      <c r="S70" s="63" t="s">
        <v>9</v>
      </c>
      <c r="T70" s="17" t="s">
        <v>12</v>
      </c>
    </row>
    <row r="71" spans="1:20" ht="15">
      <c r="A71" s="1"/>
      <c r="B71" s="119" t="s">
        <v>164</v>
      </c>
      <c r="C71" s="113"/>
      <c r="D71" s="113"/>
      <c r="E71" s="113"/>
      <c r="F71" s="113"/>
      <c r="G71" s="114"/>
      <c r="H71" s="64">
        <f>SUM(H45:H70)</f>
        <v>456081.50000000006</v>
      </c>
      <c r="I71" s="55"/>
      <c r="J71" s="65">
        <f>SUM(J45:J70)</f>
        <v>286086.60000000003</v>
      </c>
      <c r="K71" s="26"/>
      <c r="L71" s="27">
        <v>113</v>
      </c>
      <c r="M71" s="28" t="s">
        <v>165</v>
      </c>
      <c r="N71" s="29">
        <v>22209</v>
      </c>
      <c r="O71" s="30" t="s">
        <v>21</v>
      </c>
      <c r="P71" s="29">
        <v>5000</v>
      </c>
      <c r="Q71" s="29">
        <v>14.92</v>
      </c>
      <c r="R71" s="31">
        <f>P71*Q71</f>
        <v>74600</v>
      </c>
      <c r="S71" s="32">
        <v>3000</v>
      </c>
      <c r="T71" s="33">
        <f>S71*Q71</f>
        <v>44760</v>
      </c>
    </row>
    <row r="72" spans="1:20" ht="38.25">
      <c r="A72" s="1"/>
      <c r="B72" s="1"/>
      <c r="C72" s="1"/>
      <c r="D72" s="1"/>
      <c r="E72" s="1"/>
      <c r="F72" s="1"/>
      <c r="G72" s="1"/>
      <c r="H72" s="1"/>
      <c r="I72" s="1"/>
      <c r="J72" s="1"/>
      <c r="K72" s="26"/>
      <c r="L72" s="27">
        <v>114</v>
      </c>
      <c r="M72" s="51" t="s">
        <v>166</v>
      </c>
      <c r="N72" s="29"/>
      <c r="O72" s="30"/>
      <c r="P72" s="29"/>
      <c r="Q72" s="29"/>
      <c r="R72" s="31"/>
      <c r="S72" s="32"/>
      <c r="T72" s="33"/>
    </row>
    <row r="73" spans="1:20" ht="25.5">
      <c r="A73" s="1"/>
      <c r="B73" s="111" t="s">
        <v>167</v>
      </c>
      <c r="C73" s="109"/>
      <c r="D73" s="109"/>
      <c r="E73" s="109"/>
      <c r="F73" s="109"/>
      <c r="G73" s="109"/>
      <c r="H73" s="110"/>
      <c r="I73" s="57" t="s">
        <v>168</v>
      </c>
      <c r="J73" s="7" t="s">
        <v>2</v>
      </c>
      <c r="K73" s="26"/>
      <c r="L73" s="27">
        <v>115</v>
      </c>
      <c r="M73" s="28" t="s">
        <v>169</v>
      </c>
      <c r="N73" s="29">
        <v>4200</v>
      </c>
      <c r="O73" s="30" t="s">
        <v>21</v>
      </c>
      <c r="P73" s="29">
        <v>5000</v>
      </c>
      <c r="Q73" s="29">
        <v>1.68</v>
      </c>
      <c r="R73" s="31">
        <f t="shared" ref="R73:R90" si="16">P73*Q73</f>
        <v>8400</v>
      </c>
      <c r="S73" s="32">
        <v>3000</v>
      </c>
      <c r="T73" s="33">
        <f t="shared" ref="T73:T90" si="17">S73*Q73</f>
        <v>5040</v>
      </c>
    </row>
    <row r="74" spans="1:20" ht="24">
      <c r="A74" s="1"/>
      <c r="B74" s="66" t="s">
        <v>5</v>
      </c>
      <c r="C74" s="67" t="s">
        <v>6</v>
      </c>
      <c r="D74" s="67" t="s">
        <v>7</v>
      </c>
      <c r="E74" s="67" t="s">
        <v>8</v>
      </c>
      <c r="F74" s="67" t="s">
        <v>9</v>
      </c>
      <c r="G74" s="67" t="s">
        <v>13</v>
      </c>
      <c r="H74" s="68" t="s">
        <v>14</v>
      </c>
      <c r="I74" s="16" t="s">
        <v>9</v>
      </c>
      <c r="J74" s="17" t="s">
        <v>12</v>
      </c>
      <c r="K74" s="26"/>
      <c r="L74" s="27">
        <v>116</v>
      </c>
      <c r="M74" s="28" t="s">
        <v>170</v>
      </c>
      <c r="N74" s="29">
        <v>10111</v>
      </c>
      <c r="O74" s="30" t="s">
        <v>21</v>
      </c>
      <c r="P74" s="29">
        <v>5000</v>
      </c>
      <c r="Q74" s="29">
        <v>3.3</v>
      </c>
      <c r="R74" s="31">
        <f t="shared" si="16"/>
        <v>16500</v>
      </c>
      <c r="S74" s="32">
        <v>3000</v>
      </c>
      <c r="T74" s="33">
        <f t="shared" si="17"/>
        <v>9900</v>
      </c>
    </row>
    <row r="75" spans="1:20" ht="38.25">
      <c r="A75" s="1"/>
      <c r="B75" s="27">
        <v>56</v>
      </c>
      <c r="C75" s="28" t="s">
        <v>171</v>
      </c>
      <c r="D75" s="29">
        <v>22071</v>
      </c>
      <c r="E75" s="30" t="s">
        <v>21</v>
      </c>
      <c r="F75" s="29">
        <v>2000</v>
      </c>
      <c r="G75" s="29">
        <v>3.22</v>
      </c>
      <c r="H75" s="31">
        <f t="shared" ref="H75:H85" si="18">F75*G75</f>
        <v>6440</v>
      </c>
      <c r="I75" s="58">
        <v>2000</v>
      </c>
      <c r="J75" s="33">
        <f>I75*G75</f>
        <v>6440</v>
      </c>
      <c r="K75" s="26"/>
      <c r="L75" s="27">
        <v>117</v>
      </c>
      <c r="M75" s="28" t="s">
        <v>172</v>
      </c>
      <c r="N75" s="29">
        <v>12882</v>
      </c>
      <c r="O75" s="30" t="s">
        <v>21</v>
      </c>
      <c r="P75" s="29">
        <v>5000</v>
      </c>
      <c r="Q75" s="29">
        <v>11.33</v>
      </c>
      <c r="R75" s="31">
        <f t="shared" si="16"/>
        <v>56650</v>
      </c>
      <c r="S75" s="32">
        <v>3000</v>
      </c>
      <c r="T75" s="33">
        <f t="shared" si="17"/>
        <v>33990</v>
      </c>
    </row>
    <row r="76" spans="1:20" ht="12.75">
      <c r="A76" s="1"/>
      <c r="B76" s="27">
        <v>57</v>
      </c>
      <c r="C76" s="51" t="s">
        <v>173</v>
      </c>
      <c r="D76" s="29">
        <v>22071</v>
      </c>
      <c r="E76" s="30" t="s">
        <v>21</v>
      </c>
      <c r="F76" s="29">
        <v>6000</v>
      </c>
      <c r="G76" s="29">
        <v>1.5</v>
      </c>
      <c r="H76" s="31">
        <f t="shared" si="18"/>
        <v>9000</v>
      </c>
      <c r="I76" s="58"/>
      <c r="J76" s="33"/>
      <c r="K76" s="26"/>
      <c r="L76" s="27">
        <v>118</v>
      </c>
      <c r="M76" s="28" t="s">
        <v>174</v>
      </c>
      <c r="N76" s="29">
        <v>12882</v>
      </c>
      <c r="O76" s="30" t="s">
        <v>21</v>
      </c>
      <c r="P76" s="29">
        <v>5000</v>
      </c>
      <c r="Q76" s="29">
        <v>8.5</v>
      </c>
      <c r="R76" s="31">
        <f t="shared" si="16"/>
        <v>42500</v>
      </c>
      <c r="S76" s="32">
        <v>5000</v>
      </c>
      <c r="T76" s="33">
        <f t="shared" si="17"/>
        <v>42500</v>
      </c>
    </row>
    <row r="77" spans="1:20" ht="25.5">
      <c r="A77" s="1"/>
      <c r="B77" s="27">
        <v>58</v>
      </c>
      <c r="C77" s="28" t="s">
        <v>175</v>
      </c>
      <c r="D77" s="29">
        <v>22071</v>
      </c>
      <c r="E77" s="30" t="s">
        <v>21</v>
      </c>
      <c r="F77" s="29">
        <v>300</v>
      </c>
      <c r="G77" s="29">
        <v>18.36</v>
      </c>
      <c r="H77" s="31">
        <f t="shared" si="18"/>
        <v>5508</v>
      </c>
      <c r="I77" s="58">
        <v>300</v>
      </c>
      <c r="J77" s="33">
        <f>I77*G77</f>
        <v>5508</v>
      </c>
      <c r="K77" s="26"/>
      <c r="L77" s="27">
        <v>119</v>
      </c>
      <c r="M77" s="28" t="s">
        <v>176</v>
      </c>
      <c r="N77" s="29">
        <v>18570</v>
      </c>
      <c r="O77" s="30" t="s">
        <v>21</v>
      </c>
      <c r="P77" s="29">
        <v>5000</v>
      </c>
      <c r="Q77" s="29">
        <v>5.18</v>
      </c>
      <c r="R77" s="31">
        <f t="shared" si="16"/>
        <v>25900</v>
      </c>
      <c r="S77" s="32">
        <v>5000</v>
      </c>
      <c r="T77" s="33">
        <f t="shared" si="17"/>
        <v>25900</v>
      </c>
    </row>
    <row r="78" spans="1:20" ht="12.75">
      <c r="A78" s="1"/>
      <c r="B78" s="27">
        <v>59</v>
      </c>
      <c r="C78" s="51" t="s">
        <v>177</v>
      </c>
      <c r="D78" s="29">
        <v>22071</v>
      </c>
      <c r="E78" s="30" t="s">
        <v>21</v>
      </c>
      <c r="F78" s="29">
        <v>2000</v>
      </c>
      <c r="G78" s="29">
        <v>4</v>
      </c>
      <c r="H78" s="31">
        <f t="shared" si="18"/>
        <v>8000</v>
      </c>
      <c r="I78" s="58"/>
      <c r="J78" s="33"/>
      <c r="K78" s="26"/>
      <c r="L78" s="27">
        <v>120</v>
      </c>
      <c r="M78" s="28" t="s">
        <v>178</v>
      </c>
      <c r="N78" s="29">
        <v>12882</v>
      </c>
      <c r="O78" s="30" t="s">
        <v>21</v>
      </c>
      <c r="P78" s="29">
        <v>5000</v>
      </c>
      <c r="Q78" s="29">
        <v>12.36</v>
      </c>
      <c r="R78" s="31">
        <f t="shared" si="16"/>
        <v>61800</v>
      </c>
      <c r="S78" s="32">
        <v>3000</v>
      </c>
      <c r="T78" s="33">
        <f t="shared" si="17"/>
        <v>37080</v>
      </c>
    </row>
    <row r="79" spans="1:20" ht="25.5">
      <c r="A79" s="1"/>
      <c r="B79" s="27">
        <v>60</v>
      </c>
      <c r="C79" s="28" t="s">
        <v>179</v>
      </c>
      <c r="D79" s="29">
        <v>3697</v>
      </c>
      <c r="E79" s="30" t="s">
        <v>21</v>
      </c>
      <c r="F79" s="29">
        <v>10000</v>
      </c>
      <c r="G79" s="29">
        <v>22.84</v>
      </c>
      <c r="H79" s="31">
        <f t="shared" si="18"/>
        <v>228400</v>
      </c>
      <c r="I79" s="58">
        <v>5000</v>
      </c>
      <c r="J79" s="33">
        <f t="shared" ref="J79:J85" si="19">I79*G79</f>
        <v>114200</v>
      </c>
      <c r="K79" s="44"/>
      <c r="L79" s="27">
        <v>121</v>
      </c>
      <c r="M79" s="28" t="s">
        <v>180</v>
      </c>
      <c r="N79" s="29">
        <v>17760</v>
      </c>
      <c r="O79" s="30" t="s">
        <v>21</v>
      </c>
      <c r="P79" s="29">
        <v>300</v>
      </c>
      <c r="Q79" s="29">
        <v>105.4</v>
      </c>
      <c r="R79" s="31">
        <f t="shared" si="16"/>
        <v>31620</v>
      </c>
      <c r="S79" s="32">
        <v>300</v>
      </c>
      <c r="T79" s="33">
        <f t="shared" si="17"/>
        <v>31620</v>
      </c>
    </row>
    <row r="80" spans="1:20" ht="39" customHeight="1">
      <c r="A80" s="1"/>
      <c r="B80" s="27">
        <v>61</v>
      </c>
      <c r="C80" s="28" t="s">
        <v>181</v>
      </c>
      <c r="D80" s="29">
        <v>3697</v>
      </c>
      <c r="E80" s="30" t="s">
        <v>21</v>
      </c>
      <c r="F80" s="29">
        <v>4000</v>
      </c>
      <c r="G80" s="29">
        <v>24.94</v>
      </c>
      <c r="H80" s="31">
        <f t="shared" si="18"/>
        <v>99760</v>
      </c>
      <c r="I80" s="58">
        <v>2000</v>
      </c>
      <c r="J80" s="33">
        <f t="shared" si="19"/>
        <v>49880</v>
      </c>
      <c r="K80" s="53"/>
      <c r="L80" s="27">
        <v>122</v>
      </c>
      <c r="M80" s="28" t="s">
        <v>182</v>
      </c>
      <c r="N80" s="29">
        <v>17760</v>
      </c>
      <c r="O80" s="30" t="s">
        <v>21</v>
      </c>
      <c r="P80" s="29">
        <v>300</v>
      </c>
      <c r="Q80" s="29">
        <v>35.5</v>
      </c>
      <c r="R80" s="31">
        <f t="shared" si="16"/>
        <v>10650</v>
      </c>
      <c r="S80" s="32">
        <v>300</v>
      </c>
      <c r="T80" s="33">
        <f t="shared" si="17"/>
        <v>10650</v>
      </c>
    </row>
    <row r="81" spans="1:20" ht="12.75">
      <c r="A81" s="1"/>
      <c r="B81" s="27">
        <v>62</v>
      </c>
      <c r="C81" s="28" t="s">
        <v>183</v>
      </c>
      <c r="D81" s="29">
        <v>3697</v>
      </c>
      <c r="E81" s="30" t="s">
        <v>21</v>
      </c>
      <c r="F81" s="29">
        <v>3000</v>
      </c>
      <c r="G81" s="29">
        <v>36</v>
      </c>
      <c r="H81" s="31">
        <f t="shared" si="18"/>
        <v>108000</v>
      </c>
      <c r="I81" s="58">
        <v>2000</v>
      </c>
      <c r="J81" s="33">
        <f t="shared" si="19"/>
        <v>72000</v>
      </c>
      <c r="K81" s="5"/>
      <c r="L81" s="27">
        <v>123</v>
      </c>
      <c r="M81" s="28" t="s">
        <v>184</v>
      </c>
      <c r="N81" s="29">
        <v>17760</v>
      </c>
      <c r="O81" s="30" t="s">
        <v>21</v>
      </c>
      <c r="P81" s="29">
        <v>300</v>
      </c>
      <c r="Q81" s="29">
        <v>7.21</v>
      </c>
      <c r="R81" s="31">
        <f t="shared" si="16"/>
        <v>2163</v>
      </c>
      <c r="S81" s="32">
        <v>300</v>
      </c>
      <c r="T81" s="33">
        <f t="shared" si="17"/>
        <v>2163</v>
      </c>
    </row>
    <row r="82" spans="1:20" ht="25.5">
      <c r="A82" s="1"/>
      <c r="B82" s="27">
        <v>63</v>
      </c>
      <c r="C82" s="28" t="s">
        <v>185</v>
      </c>
      <c r="D82" s="29">
        <v>12807</v>
      </c>
      <c r="E82" s="30" t="s">
        <v>21</v>
      </c>
      <c r="F82" s="29">
        <v>1000</v>
      </c>
      <c r="G82" s="29">
        <v>36</v>
      </c>
      <c r="H82" s="31">
        <f t="shared" si="18"/>
        <v>36000</v>
      </c>
      <c r="I82" s="58">
        <v>1000</v>
      </c>
      <c r="J82" s="33">
        <f t="shared" si="19"/>
        <v>36000</v>
      </c>
      <c r="K82" s="12"/>
      <c r="L82" s="27">
        <v>124</v>
      </c>
      <c r="M82" s="28" t="s">
        <v>186</v>
      </c>
      <c r="N82" s="29">
        <v>24821</v>
      </c>
      <c r="O82" s="30" t="s">
        <v>21</v>
      </c>
      <c r="P82" s="29">
        <v>100</v>
      </c>
      <c r="Q82" s="29">
        <v>180</v>
      </c>
      <c r="R82" s="31">
        <f t="shared" si="16"/>
        <v>18000</v>
      </c>
      <c r="S82" s="32">
        <v>100</v>
      </c>
      <c r="T82" s="33">
        <f t="shared" si="17"/>
        <v>18000</v>
      </c>
    </row>
    <row r="83" spans="1:20" ht="38.25">
      <c r="A83" s="1"/>
      <c r="B83" s="27">
        <v>64</v>
      </c>
      <c r="C83" s="28" t="s">
        <v>187</v>
      </c>
      <c r="D83" s="29">
        <v>12807</v>
      </c>
      <c r="E83" s="30" t="s">
        <v>21</v>
      </c>
      <c r="F83" s="29">
        <v>1000</v>
      </c>
      <c r="G83" s="29">
        <v>90</v>
      </c>
      <c r="H83" s="31">
        <f t="shared" si="18"/>
        <v>90000</v>
      </c>
      <c r="I83" s="58">
        <v>500</v>
      </c>
      <c r="J83" s="33">
        <f t="shared" si="19"/>
        <v>45000</v>
      </c>
      <c r="K83" s="69"/>
      <c r="L83" s="27">
        <v>125</v>
      </c>
      <c r="M83" s="28" t="s">
        <v>188</v>
      </c>
      <c r="N83" s="29">
        <v>20990</v>
      </c>
      <c r="O83" s="30" t="s">
        <v>21</v>
      </c>
      <c r="P83" s="29">
        <v>150</v>
      </c>
      <c r="Q83" s="29">
        <v>47</v>
      </c>
      <c r="R83" s="31">
        <f t="shared" si="16"/>
        <v>7050</v>
      </c>
      <c r="S83" s="32">
        <v>100</v>
      </c>
      <c r="T83" s="33">
        <f t="shared" si="17"/>
        <v>4700</v>
      </c>
    </row>
    <row r="84" spans="1:20" ht="12.75">
      <c r="A84" s="1"/>
      <c r="B84" s="27">
        <v>65</v>
      </c>
      <c r="C84" s="28" t="s">
        <v>189</v>
      </c>
      <c r="D84" s="29">
        <v>3697</v>
      </c>
      <c r="E84" s="30" t="s">
        <v>21</v>
      </c>
      <c r="F84" s="29">
        <v>1000</v>
      </c>
      <c r="G84" s="29">
        <v>25</v>
      </c>
      <c r="H84" s="31">
        <f t="shared" si="18"/>
        <v>25000</v>
      </c>
      <c r="I84" s="58">
        <v>500</v>
      </c>
      <c r="J84" s="33">
        <f t="shared" si="19"/>
        <v>12500</v>
      </c>
      <c r="K84" s="69"/>
      <c r="L84" s="27">
        <v>126</v>
      </c>
      <c r="M84" s="28" t="s">
        <v>190</v>
      </c>
      <c r="N84" s="29">
        <v>22438</v>
      </c>
      <c r="O84" s="30" t="s">
        <v>21</v>
      </c>
      <c r="P84" s="29">
        <v>40</v>
      </c>
      <c r="Q84" s="29">
        <v>421.66</v>
      </c>
      <c r="R84" s="31">
        <f t="shared" si="16"/>
        <v>16866.400000000001</v>
      </c>
      <c r="S84" s="32">
        <v>20</v>
      </c>
      <c r="T84" s="33">
        <f t="shared" si="17"/>
        <v>8433.2000000000007</v>
      </c>
    </row>
    <row r="85" spans="1:20" ht="12.75">
      <c r="A85" s="1"/>
      <c r="B85" s="27">
        <v>66</v>
      </c>
      <c r="C85" s="28" t="s">
        <v>191</v>
      </c>
      <c r="D85" s="29">
        <v>3697</v>
      </c>
      <c r="E85" s="30" t="s">
        <v>21</v>
      </c>
      <c r="F85" s="29">
        <v>1000</v>
      </c>
      <c r="G85" s="29">
        <v>37.869999999999997</v>
      </c>
      <c r="H85" s="31">
        <f t="shared" si="18"/>
        <v>37870</v>
      </c>
      <c r="I85" s="58">
        <v>500</v>
      </c>
      <c r="J85" s="33">
        <f t="shared" si="19"/>
        <v>18935</v>
      </c>
      <c r="K85" s="69"/>
      <c r="L85" s="27">
        <v>127</v>
      </c>
      <c r="M85" s="28" t="s">
        <v>192</v>
      </c>
      <c r="N85" s="29">
        <v>12726</v>
      </c>
      <c r="O85" s="30" t="s">
        <v>21</v>
      </c>
      <c r="P85" s="29">
        <v>5000</v>
      </c>
      <c r="Q85" s="29">
        <v>6.46</v>
      </c>
      <c r="R85" s="31">
        <f t="shared" si="16"/>
        <v>32300</v>
      </c>
      <c r="S85" s="32">
        <v>3000</v>
      </c>
      <c r="T85" s="33">
        <f t="shared" si="17"/>
        <v>19380</v>
      </c>
    </row>
    <row r="86" spans="1:20" ht="15">
      <c r="A86" s="1"/>
      <c r="B86" s="119" t="s">
        <v>193</v>
      </c>
      <c r="C86" s="113"/>
      <c r="D86" s="113"/>
      <c r="E86" s="113"/>
      <c r="F86" s="113"/>
      <c r="G86" s="114"/>
      <c r="H86" s="45">
        <f>SUM(H75:H85)</f>
        <v>653978</v>
      </c>
      <c r="I86" s="59"/>
      <c r="J86" s="70">
        <f>SUM(J75:J85)</f>
        <v>360463</v>
      </c>
      <c r="K86" s="69"/>
      <c r="L86" s="27">
        <v>128</v>
      </c>
      <c r="M86" s="28" t="s">
        <v>194</v>
      </c>
      <c r="N86" s="29">
        <v>12726</v>
      </c>
      <c r="O86" s="30" t="s">
        <v>21</v>
      </c>
      <c r="P86" s="29">
        <v>5000</v>
      </c>
      <c r="Q86" s="29">
        <v>15</v>
      </c>
      <c r="R86" s="31">
        <f t="shared" si="16"/>
        <v>75000</v>
      </c>
      <c r="S86" s="32">
        <v>3000</v>
      </c>
      <c r="T86" s="33">
        <f t="shared" si="17"/>
        <v>45000</v>
      </c>
    </row>
    <row r="87" spans="1:20" ht="12.75">
      <c r="A87" s="1"/>
      <c r="B87" s="1"/>
      <c r="C87" s="1"/>
      <c r="D87" s="1"/>
      <c r="E87" s="1"/>
      <c r="F87" s="1"/>
      <c r="G87" s="1"/>
      <c r="H87" s="1"/>
      <c r="I87" s="1"/>
      <c r="J87" s="1"/>
      <c r="K87" s="69"/>
      <c r="L87" s="27">
        <v>129</v>
      </c>
      <c r="M87" s="28" t="s">
        <v>195</v>
      </c>
      <c r="N87" s="29">
        <v>12726</v>
      </c>
      <c r="O87" s="30" t="s">
        <v>21</v>
      </c>
      <c r="P87" s="29">
        <v>3000</v>
      </c>
      <c r="Q87" s="29">
        <v>27.94</v>
      </c>
      <c r="R87" s="31">
        <f t="shared" si="16"/>
        <v>83820</v>
      </c>
      <c r="S87" s="32">
        <v>2000</v>
      </c>
      <c r="T87" s="33">
        <f t="shared" si="17"/>
        <v>55880</v>
      </c>
    </row>
    <row r="88" spans="1:20" ht="12.75">
      <c r="A88" s="1"/>
      <c r="B88" s="1"/>
      <c r="C88" s="1"/>
      <c r="D88" s="1"/>
      <c r="E88" s="1"/>
      <c r="F88" s="1"/>
      <c r="G88" s="1"/>
      <c r="H88" s="1"/>
      <c r="I88" s="1"/>
      <c r="J88" s="1"/>
      <c r="K88" s="69"/>
      <c r="L88" s="27">
        <v>130</v>
      </c>
      <c r="M88" s="51" t="s">
        <v>196</v>
      </c>
      <c r="N88" s="29"/>
      <c r="O88" s="30" t="s">
        <v>21</v>
      </c>
      <c r="P88" s="29">
        <v>2500</v>
      </c>
      <c r="Q88" s="29">
        <v>20</v>
      </c>
      <c r="R88" s="31">
        <f t="shared" si="16"/>
        <v>50000</v>
      </c>
      <c r="S88" s="32"/>
      <c r="T88" s="33">
        <f t="shared" si="17"/>
        <v>0</v>
      </c>
    </row>
    <row r="89" spans="1:20" ht="16.5">
      <c r="A89" s="1"/>
      <c r="C89" s="71" t="s">
        <v>197</v>
      </c>
      <c r="D89" s="72">
        <f>H8+H35+H41+H71+H86+R106+R92+R67+R57+R37+R16</f>
        <v>3245213.5</v>
      </c>
      <c r="E89" s="1"/>
      <c r="F89" s="1"/>
      <c r="G89" s="73" t="s">
        <v>198</v>
      </c>
      <c r="H89" s="74">
        <f>J8+J35+J41+J71+J86+T16+T37+T57+T67+T92+T107</f>
        <v>1907809.3</v>
      </c>
      <c r="I89" s="1"/>
      <c r="J89" s="1"/>
      <c r="K89" s="44"/>
      <c r="L89" s="27">
        <v>131</v>
      </c>
      <c r="M89" s="51" t="s">
        <v>199</v>
      </c>
      <c r="N89" s="29"/>
      <c r="O89" s="30" t="s">
        <v>21</v>
      </c>
      <c r="P89" s="29">
        <v>2500</v>
      </c>
      <c r="Q89" s="29">
        <v>20</v>
      </c>
      <c r="R89" s="31">
        <f t="shared" si="16"/>
        <v>50000</v>
      </c>
      <c r="S89" s="32"/>
      <c r="T89" s="33">
        <f t="shared" si="17"/>
        <v>0</v>
      </c>
    </row>
    <row r="90" spans="1:20" ht="25.5">
      <c r="B90" s="1"/>
      <c r="C90" s="1"/>
      <c r="D90" s="1"/>
      <c r="E90" s="1"/>
      <c r="F90" s="1"/>
      <c r="G90" s="1"/>
      <c r="H90" s="1"/>
      <c r="I90" s="1"/>
      <c r="J90" s="1"/>
      <c r="L90" s="27">
        <v>132</v>
      </c>
      <c r="M90" s="28" t="s">
        <v>200</v>
      </c>
      <c r="N90" s="29">
        <v>12726</v>
      </c>
      <c r="O90" s="30" t="s">
        <v>21</v>
      </c>
      <c r="P90" s="29">
        <v>5000</v>
      </c>
      <c r="Q90" s="29">
        <v>17.29</v>
      </c>
      <c r="R90" s="31">
        <f t="shared" si="16"/>
        <v>86450</v>
      </c>
      <c r="S90" s="32">
        <v>2000</v>
      </c>
      <c r="T90" s="33">
        <f t="shared" si="17"/>
        <v>34580</v>
      </c>
    </row>
    <row r="91" spans="1:20" ht="12.75">
      <c r="L91" s="27"/>
      <c r="M91" s="28"/>
      <c r="N91" s="29"/>
      <c r="O91" s="30"/>
      <c r="P91" s="29"/>
      <c r="Q91" s="29"/>
      <c r="R91" s="31"/>
      <c r="S91" s="32"/>
      <c r="T91" s="33"/>
    </row>
    <row r="92" spans="1:20">
      <c r="A92" s="75" t="s">
        <v>201</v>
      </c>
      <c r="B92" s="76" t="s">
        <v>202</v>
      </c>
      <c r="L92" s="119" t="s">
        <v>203</v>
      </c>
      <c r="M92" s="113"/>
      <c r="N92" s="113"/>
      <c r="O92" s="113"/>
      <c r="P92" s="113"/>
      <c r="Q92" s="114"/>
      <c r="R92" s="45">
        <f>SUM(R71:R91)</f>
        <v>750269.4</v>
      </c>
      <c r="S92" s="60"/>
      <c r="T92" s="47">
        <f>SUM(T71:T91)</f>
        <v>429576.2</v>
      </c>
    </row>
    <row r="93" spans="1:20" ht="12.75">
      <c r="B93" s="77" t="s">
        <v>5</v>
      </c>
      <c r="C93" s="78" t="s">
        <v>6</v>
      </c>
      <c r="D93" s="78" t="s">
        <v>7</v>
      </c>
      <c r="E93" s="78" t="s">
        <v>8</v>
      </c>
      <c r="F93" s="78" t="s">
        <v>9</v>
      </c>
      <c r="G93" s="78" t="s">
        <v>13</v>
      </c>
      <c r="H93" s="79" t="s">
        <v>14</v>
      </c>
    </row>
    <row r="95" spans="1:20" ht="12.75">
      <c r="L95" s="1"/>
      <c r="M95" s="1"/>
      <c r="N95" s="1"/>
      <c r="O95" s="1"/>
      <c r="P95" s="1"/>
      <c r="Q95" s="1"/>
      <c r="R95" s="1"/>
      <c r="S95" s="61"/>
    </row>
    <row r="96" spans="1:20" ht="12.75">
      <c r="L96" s="111" t="s">
        <v>204</v>
      </c>
      <c r="M96" s="109"/>
      <c r="N96" s="109"/>
      <c r="O96" s="109"/>
      <c r="P96" s="109"/>
      <c r="Q96" s="109"/>
      <c r="R96" s="110"/>
      <c r="S96" s="57" t="s">
        <v>205</v>
      </c>
      <c r="T96" s="7" t="s">
        <v>2</v>
      </c>
    </row>
    <row r="97" spans="3:20" ht="36">
      <c r="L97" s="13" t="s">
        <v>5</v>
      </c>
      <c r="M97" s="14" t="s">
        <v>6</v>
      </c>
      <c r="N97" s="14" t="s">
        <v>7</v>
      </c>
      <c r="O97" s="14" t="s">
        <v>8</v>
      </c>
      <c r="P97" s="14" t="s">
        <v>9</v>
      </c>
      <c r="Q97" s="14" t="s">
        <v>13</v>
      </c>
      <c r="R97" s="15" t="s">
        <v>14</v>
      </c>
      <c r="S97" s="63" t="s">
        <v>9</v>
      </c>
      <c r="T97" s="17" t="s">
        <v>12</v>
      </c>
    </row>
    <row r="98" spans="3:20" ht="25.5">
      <c r="C98" s="1" t="s">
        <v>206</v>
      </c>
      <c r="D98" s="1" t="s">
        <v>207</v>
      </c>
      <c r="E98" s="80" t="s">
        <v>167</v>
      </c>
      <c r="L98" s="27">
        <v>133</v>
      </c>
      <c r="M98" s="28" t="s">
        <v>208</v>
      </c>
      <c r="N98" s="29">
        <v>14052</v>
      </c>
      <c r="O98" s="30" t="s">
        <v>42</v>
      </c>
      <c r="P98" s="29">
        <v>20</v>
      </c>
      <c r="Q98" s="29">
        <v>1144.0899999999999</v>
      </c>
      <c r="R98" s="31">
        <f t="shared" ref="R98:R105" si="20">P98*Q98</f>
        <v>22881.8</v>
      </c>
      <c r="S98" s="32">
        <v>20</v>
      </c>
      <c r="T98" s="33">
        <f>S98*Q98</f>
        <v>22881.8</v>
      </c>
    </row>
    <row r="99" spans="3:20" ht="38.25">
      <c r="C99" s="1" t="s">
        <v>209</v>
      </c>
      <c r="D99" s="1" t="s">
        <v>210</v>
      </c>
      <c r="E99" s="80" t="s">
        <v>167</v>
      </c>
      <c r="L99" s="27">
        <v>134</v>
      </c>
      <c r="M99" s="28" t="s">
        <v>211</v>
      </c>
      <c r="N99" s="29"/>
      <c r="O99" s="30" t="s">
        <v>212</v>
      </c>
      <c r="P99" s="29">
        <v>2500</v>
      </c>
      <c r="Q99" s="29">
        <v>40</v>
      </c>
      <c r="R99" s="31">
        <f t="shared" si="20"/>
        <v>100000</v>
      </c>
      <c r="S99" s="32"/>
      <c r="T99" s="33"/>
    </row>
    <row r="100" spans="3:20" ht="25.5">
      <c r="C100" s="1" t="s">
        <v>213</v>
      </c>
      <c r="D100" s="1" t="s">
        <v>214</v>
      </c>
      <c r="E100" s="80" t="s">
        <v>53</v>
      </c>
      <c r="L100" s="27">
        <v>135</v>
      </c>
      <c r="M100" s="28" t="s">
        <v>215</v>
      </c>
      <c r="N100" s="29">
        <v>14591</v>
      </c>
      <c r="O100" s="30" t="s">
        <v>75</v>
      </c>
      <c r="P100" s="29">
        <v>150</v>
      </c>
      <c r="Q100" s="29">
        <v>543.79999999999995</v>
      </c>
      <c r="R100" s="31">
        <f t="shared" si="20"/>
        <v>81570</v>
      </c>
      <c r="S100" s="32">
        <v>100</v>
      </c>
      <c r="T100" s="33"/>
    </row>
    <row r="101" spans="3:20" ht="25.5">
      <c r="C101" s="80" t="s">
        <v>216</v>
      </c>
      <c r="D101" s="80" t="s">
        <v>214</v>
      </c>
      <c r="E101" s="80" t="s">
        <v>53</v>
      </c>
      <c r="L101" s="27">
        <v>136</v>
      </c>
      <c r="M101" s="28" t="s">
        <v>217</v>
      </c>
      <c r="N101" s="29">
        <v>19658</v>
      </c>
      <c r="O101" s="30" t="s">
        <v>75</v>
      </c>
      <c r="P101" s="29">
        <v>150</v>
      </c>
      <c r="Q101" s="29">
        <v>30</v>
      </c>
      <c r="R101" s="31">
        <f t="shared" si="20"/>
        <v>4500</v>
      </c>
      <c r="S101" s="32">
        <v>100</v>
      </c>
      <c r="T101" s="33">
        <f t="shared" ref="T101:T103" si="21">S100*Q100</f>
        <v>54379.999999999993</v>
      </c>
    </row>
    <row r="102" spans="3:20" ht="51">
      <c r="C102" s="80" t="s">
        <v>218</v>
      </c>
      <c r="D102" s="80" t="s">
        <v>219</v>
      </c>
      <c r="E102" s="80" t="s">
        <v>53</v>
      </c>
      <c r="L102" s="27">
        <v>137</v>
      </c>
      <c r="M102" s="28" t="s">
        <v>220</v>
      </c>
      <c r="N102" s="29">
        <v>13749</v>
      </c>
      <c r="O102" s="30" t="s">
        <v>75</v>
      </c>
      <c r="P102" s="29">
        <v>150</v>
      </c>
      <c r="Q102" s="29">
        <v>55</v>
      </c>
      <c r="R102" s="31">
        <f t="shared" si="20"/>
        <v>8250</v>
      </c>
      <c r="S102" s="32">
        <v>100</v>
      </c>
      <c r="T102" s="33">
        <f t="shared" si="21"/>
        <v>3000</v>
      </c>
    </row>
    <row r="103" spans="3:20" ht="25.5">
      <c r="L103" s="27">
        <v>138</v>
      </c>
      <c r="M103" s="28" t="s">
        <v>221</v>
      </c>
      <c r="N103" s="29">
        <v>12556</v>
      </c>
      <c r="O103" s="30" t="s">
        <v>75</v>
      </c>
      <c r="P103" s="29">
        <v>150</v>
      </c>
      <c r="Q103" s="29">
        <v>62.67</v>
      </c>
      <c r="R103" s="31">
        <f t="shared" si="20"/>
        <v>9400.5</v>
      </c>
      <c r="S103" s="32">
        <v>100</v>
      </c>
      <c r="T103" s="33">
        <f t="shared" si="21"/>
        <v>5500</v>
      </c>
    </row>
    <row r="104" spans="3:20" ht="38.25">
      <c r="L104" s="27">
        <v>139</v>
      </c>
      <c r="M104" s="28" t="s">
        <v>222</v>
      </c>
      <c r="N104" s="29"/>
      <c r="O104" s="30" t="s">
        <v>223</v>
      </c>
      <c r="P104" s="29">
        <v>30</v>
      </c>
      <c r="Q104" s="29">
        <v>800</v>
      </c>
      <c r="R104" s="31">
        <f t="shared" si="20"/>
        <v>24000</v>
      </c>
      <c r="S104" s="32"/>
      <c r="T104" s="33"/>
    </row>
    <row r="105" spans="3:20" ht="25.5">
      <c r="C105" s="80" t="s">
        <v>224</v>
      </c>
      <c r="D105" s="80" t="s">
        <v>225</v>
      </c>
      <c r="E105" s="80" t="s">
        <v>53</v>
      </c>
      <c r="L105" s="27">
        <v>140</v>
      </c>
      <c r="M105" s="28" t="s">
        <v>226</v>
      </c>
      <c r="N105" s="29">
        <v>13749</v>
      </c>
      <c r="O105" s="30" t="s">
        <v>75</v>
      </c>
      <c r="P105" s="29">
        <v>150</v>
      </c>
      <c r="Q105" s="29">
        <v>97.45</v>
      </c>
      <c r="R105" s="31">
        <f t="shared" si="20"/>
        <v>14617.5</v>
      </c>
      <c r="S105" s="32">
        <v>100</v>
      </c>
      <c r="T105" s="33">
        <f>S103*Q103</f>
        <v>6267</v>
      </c>
    </row>
    <row r="106" spans="3:20" ht="15">
      <c r="C106" s="80" t="s">
        <v>227</v>
      </c>
      <c r="D106" s="80" t="s">
        <v>225</v>
      </c>
      <c r="E106" s="80" t="s">
        <v>53</v>
      </c>
      <c r="L106" s="119" t="s">
        <v>228</v>
      </c>
      <c r="M106" s="113"/>
      <c r="N106" s="113"/>
      <c r="O106" s="113"/>
      <c r="P106" s="113"/>
      <c r="Q106" s="114"/>
      <c r="R106" s="45">
        <f>SUM(R98:R105)</f>
        <v>265219.8</v>
      </c>
      <c r="S106" s="46"/>
      <c r="T106" s="33">
        <f>S105*Q105</f>
        <v>9745</v>
      </c>
    </row>
    <row r="107" spans="3:20" ht="12.75">
      <c r="C107" s="80" t="s">
        <v>229</v>
      </c>
      <c r="D107" s="80" t="s">
        <v>230</v>
      </c>
      <c r="E107" s="80" t="s">
        <v>53</v>
      </c>
      <c r="T107" s="47">
        <f>SUM(T98:T106)</f>
        <v>101773.79999999999</v>
      </c>
    </row>
    <row r="108" spans="3:20" ht="12.75">
      <c r="C108" s="80" t="s">
        <v>231</v>
      </c>
      <c r="D108" s="80" t="s">
        <v>232</v>
      </c>
      <c r="E108" s="80" t="s">
        <v>161</v>
      </c>
    </row>
    <row r="109" spans="3:20" ht="12.75">
      <c r="C109" s="80" t="s">
        <v>233</v>
      </c>
      <c r="D109" s="80" t="s">
        <v>232</v>
      </c>
      <c r="E109" s="80" t="s">
        <v>161</v>
      </c>
    </row>
    <row r="110" spans="3:20" ht="12.75">
      <c r="C110" s="80" t="s">
        <v>234</v>
      </c>
      <c r="D110" s="80" t="s">
        <v>235</v>
      </c>
      <c r="E110" s="80" t="s">
        <v>32</v>
      </c>
    </row>
    <row r="111" spans="3:20" ht="12.75">
      <c r="C111" s="80" t="s">
        <v>236</v>
      </c>
    </row>
  </sheetData>
  <mergeCells count="22">
    <mergeCell ref="L96:R96"/>
    <mergeCell ref="L106:Q106"/>
    <mergeCell ref="L69:R69"/>
    <mergeCell ref="B71:G71"/>
    <mergeCell ref="B73:H73"/>
    <mergeCell ref="B86:G86"/>
    <mergeCell ref="L92:Q92"/>
    <mergeCell ref="B43:H43"/>
    <mergeCell ref="L44:R44"/>
    <mergeCell ref="L57:Q57"/>
    <mergeCell ref="L59:R59"/>
    <mergeCell ref="L67:Q67"/>
    <mergeCell ref="L18:R18"/>
    <mergeCell ref="B35:G35"/>
    <mergeCell ref="B37:H37"/>
    <mergeCell ref="L37:Q37"/>
    <mergeCell ref="B41:G41"/>
    <mergeCell ref="B2:H2"/>
    <mergeCell ref="L2:R2"/>
    <mergeCell ref="B8:G8"/>
    <mergeCell ref="B10:H10"/>
    <mergeCell ref="L16:Q16"/>
  </mergeCells>
  <pageMargins left="0.511811024" right="0.511811024" top="0.78740157500000008" bottom="0.78740157500000008" header="0.31496062000000014" footer="0.31496062000000014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2"/>
  <sheetViews>
    <sheetView tabSelected="1" topLeftCell="A175" workbookViewId="0">
      <selection activeCell="I193" sqref="I193"/>
    </sheetView>
  </sheetViews>
  <sheetFormatPr defaultColWidth="12.5703125" defaultRowHeight="12.75"/>
  <cols>
    <col min="1" max="1" width="3" style="81" customWidth="1"/>
    <col min="2" max="2" width="4.5703125" style="81" customWidth="1"/>
    <col min="3" max="3" width="29.7109375" style="81" customWidth="1"/>
    <col min="4" max="7" width="12.7109375" style="82" customWidth="1"/>
    <col min="8" max="8" width="10.85546875" style="83" customWidth="1"/>
    <col min="9" max="9" width="18" style="163" bestFit="1" customWidth="1"/>
    <col min="10" max="10" width="10.85546875" style="83" customWidth="1"/>
    <col min="11" max="11" width="10.5703125" style="136" customWidth="1"/>
    <col min="12" max="12" width="17.7109375" style="82" customWidth="1"/>
    <col min="13" max="13" width="21" style="81" customWidth="1"/>
    <col min="14" max="14" width="4.42578125" style="81" customWidth="1"/>
    <col min="15" max="15" width="21" style="81" customWidth="1"/>
    <col min="16" max="16" width="11.5703125" style="81" customWidth="1"/>
    <col min="17" max="17" width="10.140625" style="81" customWidth="1"/>
    <col min="18" max="18" width="10" style="81" customWidth="1"/>
    <col min="19" max="19" width="12.7109375" style="81" customWidth="1"/>
    <col min="20" max="20" width="14.7109375" style="81" customWidth="1"/>
    <col min="21" max="16384" width="12.5703125" style="81"/>
  </cols>
  <sheetData>
    <row r="1" spans="1:20">
      <c r="C1" s="84"/>
    </row>
    <row r="2" spans="1:20">
      <c r="C2" s="84"/>
    </row>
    <row r="3" spans="1:20">
      <c r="C3" s="84"/>
    </row>
    <row r="4" spans="1:20">
      <c r="A4" s="85"/>
      <c r="B4" s="85"/>
      <c r="C4" s="85"/>
      <c r="D4" s="86"/>
      <c r="E4" s="86"/>
      <c r="F4" s="86"/>
      <c r="G4" s="86"/>
      <c r="H4" s="87"/>
      <c r="I4" s="164"/>
      <c r="J4" s="87"/>
      <c r="K4" s="157"/>
      <c r="L4" s="86"/>
      <c r="M4" s="85"/>
      <c r="N4" s="85"/>
      <c r="O4" s="85"/>
      <c r="P4" s="85"/>
      <c r="Q4" s="85"/>
      <c r="R4" s="85"/>
      <c r="S4" s="85"/>
      <c r="T4" s="85"/>
    </row>
    <row r="5" spans="1:20">
      <c r="A5" s="85"/>
      <c r="B5" s="158" t="s">
        <v>237</v>
      </c>
      <c r="C5" s="159"/>
      <c r="D5" s="159"/>
      <c r="E5" s="159"/>
      <c r="F5" s="159"/>
      <c r="G5" s="159"/>
      <c r="H5" s="160"/>
      <c r="I5" s="160"/>
      <c r="J5" s="160"/>
      <c r="K5" s="161"/>
      <c r="L5" s="162"/>
    </row>
    <row r="6" spans="1:20" ht="24">
      <c r="A6" s="85"/>
      <c r="B6" s="88" t="s">
        <v>5</v>
      </c>
      <c r="C6" s="14" t="s">
        <v>6</v>
      </c>
      <c r="D6" s="89" t="s">
        <v>8</v>
      </c>
      <c r="E6" s="89" t="s">
        <v>238</v>
      </c>
      <c r="F6" s="89" t="s">
        <v>239</v>
      </c>
      <c r="G6" s="89" t="s">
        <v>240</v>
      </c>
      <c r="H6" s="156" t="s">
        <v>241</v>
      </c>
      <c r="I6" s="166" t="s">
        <v>280</v>
      </c>
      <c r="J6" s="174" t="s">
        <v>281</v>
      </c>
      <c r="K6" s="90" t="s">
        <v>266</v>
      </c>
      <c r="L6" s="90" t="s">
        <v>267</v>
      </c>
    </row>
    <row r="7" spans="1:20" ht="25.5">
      <c r="A7" s="85"/>
      <c r="B7" s="91">
        <v>1</v>
      </c>
      <c r="C7" s="28" t="s">
        <v>15</v>
      </c>
      <c r="D7" s="92" t="s">
        <v>242</v>
      </c>
      <c r="E7" s="93">
        <v>20</v>
      </c>
      <c r="F7" s="93">
        <v>50</v>
      </c>
      <c r="G7" s="93">
        <v>20</v>
      </c>
      <c r="H7" s="94">
        <f t="shared" ref="H7:H9" si="0">SUM(E7:G7)</f>
        <v>90</v>
      </c>
      <c r="I7" s="167">
        <v>418.24</v>
      </c>
      <c r="J7" s="168"/>
      <c r="K7" s="165"/>
      <c r="L7" s="138">
        <f>K7*H7</f>
        <v>0</v>
      </c>
    </row>
    <row r="8" spans="1:20" ht="25.5">
      <c r="A8" s="85"/>
      <c r="B8" s="91">
        <v>2</v>
      </c>
      <c r="C8" s="28" t="s">
        <v>19</v>
      </c>
      <c r="D8" s="92" t="s">
        <v>243</v>
      </c>
      <c r="E8" s="93">
        <v>20</v>
      </c>
      <c r="F8" s="93">
        <v>50</v>
      </c>
      <c r="G8" s="93">
        <v>20</v>
      </c>
      <c r="H8" s="94">
        <f t="shared" si="0"/>
        <v>90</v>
      </c>
      <c r="I8" s="167">
        <v>415.61</v>
      </c>
      <c r="J8" s="168"/>
      <c r="K8" s="165"/>
      <c r="L8" s="138">
        <f>K8*H8</f>
        <v>0</v>
      </c>
      <c r="R8" s="95"/>
    </row>
    <row r="9" spans="1:20" ht="25.5">
      <c r="A9" s="85"/>
      <c r="B9" s="91">
        <v>3</v>
      </c>
      <c r="C9" s="28" t="s">
        <v>22</v>
      </c>
      <c r="D9" s="92" t="s">
        <v>244</v>
      </c>
      <c r="E9" s="93">
        <v>10</v>
      </c>
      <c r="F9" s="93">
        <v>10</v>
      </c>
      <c r="G9" s="93">
        <v>10</v>
      </c>
      <c r="H9" s="94">
        <f t="shared" si="0"/>
        <v>30</v>
      </c>
      <c r="I9" s="167">
        <v>1332.94</v>
      </c>
      <c r="J9" s="168"/>
      <c r="K9" s="165"/>
      <c r="L9" s="138">
        <f>K9*H9</f>
        <v>0</v>
      </c>
    </row>
    <row r="10" spans="1:20" ht="25.5">
      <c r="A10" s="85"/>
      <c r="B10" s="91">
        <v>4</v>
      </c>
      <c r="C10" s="28" t="s">
        <v>25</v>
      </c>
      <c r="D10" s="92" t="s">
        <v>243</v>
      </c>
      <c r="E10" s="93">
        <v>10</v>
      </c>
      <c r="F10" s="93">
        <v>10</v>
      </c>
      <c r="G10" s="93">
        <v>10</v>
      </c>
      <c r="H10" s="94">
        <f>SUM(E10:G10)</f>
        <v>30</v>
      </c>
      <c r="I10" s="167">
        <v>1411.69</v>
      </c>
      <c r="J10" s="168"/>
      <c r="K10" s="165"/>
      <c r="L10" s="138">
        <f>K10*H10</f>
        <v>0</v>
      </c>
    </row>
    <row r="11" spans="1:20" ht="15" customHeight="1" thickBot="1">
      <c r="A11" s="85"/>
      <c r="B11" s="143" t="s">
        <v>268</v>
      </c>
      <c r="C11" s="144"/>
      <c r="D11" s="144"/>
      <c r="E11" s="144"/>
      <c r="F11" s="144"/>
      <c r="G11" s="144"/>
      <c r="H11" s="144"/>
      <c r="I11" s="144"/>
      <c r="J11" s="144"/>
      <c r="K11" s="145"/>
      <c r="L11" s="96">
        <f>SUM(L7:L10)</f>
        <v>0</v>
      </c>
      <c r="M11" s="135"/>
    </row>
    <row r="12" spans="1:20">
      <c r="A12" s="85"/>
      <c r="B12" s="85"/>
      <c r="C12" s="85"/>
      <c r="D12" s="86"/>
      <c r="E12" s="86"/>
      <c r="F12" s="86"/>
      <c r="G12" s="86"/>
      <c r="H12" s="87"/>
      <c r="I12" s="164"/>
      <c r="J12" s="87"/>
      <c r="K12" s="169"/>
      <c r="L12" s="86"/>
    </row>
    <row r="13" spans="1:20">
      <c r="A13" s="85"/>
      <c r="B13" s="170" t="s">
        <v>245</v>
      </c>
      <c r="C13" s="171"/>
      <c r="D13" s="171"/>
      <c r="E13" s="171"/>
      <c r="F13" s="171"/>
      <c r="G13" s="171"/>
      <c r="H13" s="172"/>
      <c r="I13" s="172"/>
      <c r="J13" s="172"/>
      <c r="K13" s="173"/>
      <c r="L13" s="171"/>
    </row>
    <row r="14" spans="1:20" ht="24">
      <c r="A14" s="85"/>
      <c r="B14" s="88" t="s">
        <v>5</v>
      </c>
      <c r="C14" s="14" t="s">
        <v>6</v>
      </c>
      <c r="D14" s="89" t="s">
        <v>8</v>
      </c>
      <c r="E14" s="89" t="s">
        <v>238</v>
      </c>
      <c r="F14" s="89" t="s">
        <v>239</v>
      </c>
      <c r="G14" s="89" t="s">
        <v>240</v>
      </c>
      <c r="H14" s="156" t="s">
        <v>9</v>
      </c>
      <c r="I14" s="166" t="s">
        <v>280</v>
      </c>
      <c r="J14" s="174" t="s">
        <v>281</v>
      </c>
      <c r="K14" s="90" t="s">
        <v>266</v>
      </c>
      <c r="L14" s="90" t="s">
        <v>267</v>
      </c>
    </row>
    <row r="15" spans="1:20" ht="24">
      <c r="A15" s="85"/>
      <c r="B15" s="91">
        <v>5</v>
      </c>
      <c r="C15" s="28" t="s">
        <v>38</v>
      </c>
      <c r="D15" s="92" t="s">
        <v>246</v>
      </c>
      <c r="E15" s="93">
        <v>30</v>
      </c>
      <c r="F15" s="93">
        <v>30</v>
      </c>
      <c r="G15" s="93">
        <v>20</v>
      </c>
      <c r="H15" s="94">
        <f t="shared" ref="H15:H78" si="1">SUM(E15:G15)</f>
        <v>80</v>
      </c>
      <c r="I15" s="167">
        <v>149.07</v>
      </c>
      <c r="J15" s="168"/>
      <c r="K15" s="138"/>
      <c r="L15" s="138">
        <f>K15*H15</f>
        <v>0</v>
      </c>
    </row>
    <row r="16" spans="1:20" ht="25.5">
      <c r="A16" s="85"/>
      <c r="B16" s="91">
        <v>6</v>
      </c>
      <c r="C16" s="28" t="s">
        <v>41</v>
      </c>
      <c r="D16" s="92" t="s">
        <v>247</v>
      </c>
      <c r="E16" s="93">
        <v>30</v>
      </c>
      <c r="F16" s="93">
        <v>30</v>
      </c>
      <c r="G16" s="93">
        <v>37</v>
      </c>
      <c r="H16" s="94">
        <f t="shared" si="1"/>
        <v>97</v>
      </c>
      <c r="I16" s="167">
        <v>259.42</v>
      </c>
      <c r="J16" s="168"/>
      <c r="K16" s="138"/>
      <c r="L16" s="138">
        <f>K16*H16</f>
        <v>0</v>
      </c>
    </row>
    <row r="17" spans="1:12" ht="24">
      <c r="A17" s="85"/>
      <c r="B17" s="91">
        <v>7</v>
      </c>
      <c r="C17" s="28" t="s">
        <v>44</v>
      </c>
      <c r="D17" s="92" t="s">
        <v>247</v>
      </c>
      <c r="E17" s="93">
        <v>30</v>
      </c>
      <c r="F17" s="93">
        <v>20</v>
      </c>
      <c r="G17" s="93">
        <v>20</v>
      </c>
      <c r="H17" s="94">
        <f t="shared" si="1"/>
        <v>70</v>
      </c>
      <c r="I17" s="167">
        <v>316.05</v>
      </c>
      <c r="J17" s="168"/>
      <c r="K17" s="138"/>
      <c r="L17" s="138">
        <f>K17*H17</f>
        <v>0</v>
      </c>
    </row>
    <row r="18" spans="1:12" ht="24">
      <c r="A18" s="85"/>
      <c r="B18" s="91">
        <v>8</v>
      </c>
      <c r="C18" s="28" t="s">
        <v>46</v>
      </c>
      <c r="D18" s="92" t="s">
        <v>247</v>
      </c>
      <c r="E18" s="93">
        <v>30</v>
      </c>
      <c r="F18" s="93">
        <v>20</v>
      </c>
      <c r="G18" s="93">
        <v>20</v>
      </c>
      <c r="H18" s="94">
        <f t="shared" si="1"/>
        <v>70</v>
      </c>
      <c r="I18" s="167">
        <v>535.70000000000005</v>
      </c>
      <c r="J18" s="168"/>
      <c r="K18" s="138"/>
      <c r="L18" s="138">
        <f>K18*H18</f>
        <v>0</v>
      </c>
    </row>
    <row r="19" spans="1:12" ht="24">
      <c r="A19" s="85"/>
      <c r="B19" s="91">
        <v>9</v>
      </c>
      <c r="C19" s="28" t="s">
        <v>49</v>
      </c>
      <c r="D19" s="92" t="s">
        <v>246</v>
      </c>
      <c r="E19" s="93">
        <v>30</v>
      </c>
      <c r="F19" s="93">
        <v>20</v>
      </c>
      <c r="G19" s="93">
        <v>20</v>
      </c>
      <c r="H19" s="94">
        <f t="shared" si="1"/>
        <v>70</v>
      </c>
      <c r="I19" s="167">
        <v>161.44999999999999</v>
      </c>
      <c r="J19" s="168"/>
      <c r="K19" s="138"/>
      <c r="L19" s="138">
        <f>K19*H19</f>
        <v>0</v>
      </c>
    </row>
    <row r="20" spans="1:12" ht="24">
      <c r="A20" s="85"/>
      <c r="B20" s="91">
        <v>10</v>
      </c>
      <c r="C20" s="28" t="s">
        <v>51</v>
      </c>
      <c r="D20" s="92" t="s">
        <v>246</v>
      </c>
      <c r="E20" s="93">
        <v>30</v>
      </c>
      <c r="F20" s="93">
        <v>30</v>
      </c>
      <c r="G20" s="93">
        <v>20</v>
      </c>
      <c r="H20" s="94">
        <f t="shared" si="1"/>
        <v>80</v>
      </c>
      <c r="I20" s="167">
        <v>368.73</v>
      </c>
      <c r="J20" s="168"/>
      <c r="K20" s="138"/>
      <c r="L20" s="138">
        <f>K20*H20</f>
        <v>0</v>
      </c>
    </row>
    <row r="21" spans="1:12" ht="24">
      <c r="A21" s="85"/>
      <c r="B21" s="91">
        <v>11</v>
      </c>
      <c r="C21" s="28" t="s">
        <v>52</v>
      </c>
      <c r="D21" s="92" t="s">
        <v>246</v>
      </c>
      <c r="E21" s="93">
        <v>30</v>
      </c>
      <c r="F21" s="93">
        <v>30</v>
      </c>
      <c r="G21" s="93">
        <v>40</v>
      </c>
      <c r="H21" s="94">
        <f t="shared" si="1"/>
        <v>100</v>
      </c>
      <c r="I21" s="167">
        <v>506.73</v>
      </c>
      <c r="J21" s="168"/>
      <c r="K21" s="138"/>
      <c r="L21" s="138">
        <f>K21*H21</f>
        <v>0</v>
      </c>
    </row>
    <row r="22" spans="1:12" ht="24">
      <c r="A22" s="85"/>
      <c r="B22" s="91">
        <v>12</v>
      </c>
      <c r="C22" s="28" t="s">
        <v>55</v>
      </c>
      <c r="D22" s="92" t="s">
        <v>246</v>
      </c>
      <c r="E22" s="93">
        <v>30</v>
      </c>
      <c r="F22" s="93">
        <v>20</v>
      </c>
      <c r="G22" s="93">
        <v>30</v>
      </c>
      <c r="H22" s="94">
        <f t="shared" si="1"/>
        <v>80</v>
      </c>
      <c r="I22" s="167">
        <v>174.88</v>
      </c>
      <c r="J22" s="168"/>
      <c r="K22" s="138"/>
      <c r="L22" s="138">
        <f>K22*H22</f>
        <v>0</v>
      </c>
    </row>
    <row r="23" spans="1:12" ht="24">
      <c r="A23" s="85"/>
      <c r="B23" s="91">
        <v>13</v>
      </c>
      <c r="C23" s="28" t="s">
        <v>61</v>
      </c>
      <c r="D23" s="92" t="s">
        <v>246</v>
      </c>
      <c r="E23" s="93">
        <v>30</v>
      </c>
      <c r="F23" s="93">
        <v>30</v>
      </c>
      <c r="G23" s="93">
        <v>20</v>
      </c>
      <c r="H23" s="94">
        <f t="shared" si="1"/>
        <v>80</v>
      </c>
      <c r="I23" s="167">
        <v>279.7</v>
      </c>
      <c r="J23" s="168"/>
      <c r="K23" s="138"/>
      <c r="L23" s="138">
        <f>K23*H23</f>
        <v>0</v>
      </c>
    </row>
    <row r="24" spans="1:12" ht="25.5">
      <c r="A24" s="85"/>
      <c r="B24" s="91">
        <v>14</v>
      </c>
      <c r="C24" s="28" t="s">
        <v>63</v>
      </c>
      <c r="D24" s="92" t="s">
        <v>248</v>
      </c>
      <c r="E24" s="93">
        <v>30</v>
      </c>
      <c r="F24" s="93">
        <v>10</v>
      </c>
      <c r="G24" s="93">
        <v>25</v>
      </c>
      <c r="H24" s="94">
        <f t="shared" si="1"/>
        <v>65</v>
      </c>
      <c r="I24" s="167">
        <v>1132.51</v>
      </c>
      <c r="J24" s="168"/>
      <c r="K24" s="138"/>
      <c r="L24" s="138">
        <f>K24*H24</f>
        <v>0</v>
      </c>
    </row>
    <row r="25" spans="1:12" ht="25.5">
      <c r="A25" s="85"/>
      <c r="B25" s="91">
        <v>15</v>
      </c>
      <c r="C25" s="28" t="s">
        <v>66</v>
      </c>
      <c r="D25" s="92" t="s">
        <v>248</v>
      </c>
      <c r="E25" s="93">
        <v>30</v>
      </c>
      <c r="F25" s="93">
        <v>10</v>
      </c>
      <c r="G25" s="93">
        <v>40</v>
      </c>
      <c r="H25" s="94">
        <f t="shared" si="1"/>
        <v>80</v>
      </c>
      <c r="I25" s="167">
        <v>1067.2</v>
      </c>
      <c r="J25" s="168"/>
      <c r="K25" s="138"/>
      <c r="L25" s="138">
        <f>K25*H25</f>
        <v>0</v>
      </c>
    </row>
    <row r="26" spans="1:12" ht="25.5">
      <c r="A26" s="85"/>
      <c r="B26" s="91">
        <v>16</v>
      </c>
      <c r="C26" s="28" t="s">
        <v>68</v>
      </c>
      <c r="D26" s="92" t="s">
        <v>248</v>
      </c>
      <c r="E26" s="93">
        <v>30</v>
      </c>
      <c r="F26" s="93">
        <v>20</v>
      </c>
      <c r="G26" s="93">
        <v>30</v>
      </c>
      <c r="H26" s="94">
        <f t="shared" si="1"/>
        <v>80</v>
      </c>
      <c r="I26" s="167">
        <v>1508.61</v>
      </c>
      <c r="J26" s="168"/>
      <c r="K26" s="138"/>
      <c r="L26" s="138">
        <f>K26*H26</f>
        <v>0</v>
      </c>
    </row>
    <row r="27" spans="1:12" ht="25.5">
      <c r="A27" s="85"/>
      <c r="B27" s="91">
        <v>17</v>
      </c>
      <c r="C27" s="28" t="s">
        <v>70</v>
      </c>
      <c r="D27" s="92" t="s">
        <v>71</v>
      </c>
      <c r="E27" s="93">
        <v>40</v>
      </c>
      <c r="F27" s="93">
        <v>20</v>
      </c>
      <c r="G27" s="93">
        <v>40</v>
      </c>
      <c r="H27" s="94">
        <f t="shared" si="1"/>
        <v>100</v>
      </c>
      <c r="I27" s="167">
        <v>1523.36</v>
      </c>
      <c r="J27" s="168"/>
      <c r="K27" s="138"/>
      <c r="L27" s="138">
        <f>K27*H27</f>
        <v>0</v>
      </c>
    </row>
    <row r="28" spans="1:12" ht="19.5" customHeight="1">
      <c r="A28" s="85"/>
      <c r="B28" s="91">
        <v>18</v>
      </c>
      <c r="C28" s="28" t="s">
        <v>74</v>
      </c>
      <c r="D28" s="92" t="s">
        <v>75</v>
      </c>
      <c r="E28" s="93">
        <v>100</v>
      </c>
      <c r="F28" s="93">
        <v>150</v>
      </c>
      <c r="G28" s="93">
        <v>300</v>
      </c>
      <c r="H28" s="94">
        <f t="shared" si="1"/>
        <v>550</v>
      </c>
      <c r="I28" s="167">
        <v>244.94</v>
      </c>
      <c r="J28" s="168"/>
      <c r="K28" s="138"/>
      <c r="L28" s="138">
        <f>K28*H28</f>
        <v>0</v>
      </c>
    </row>
    <row r="29" spans="1:12" ht="24">
      <c r="A29" s="85"/>
      <c r="B29" s="91">
        <v>19</v>
      </c>
      <c r="C29" s="28" t="s">
        <v>77</v>
      </c>
      <c r="D29" s="92" t="s">
        <v>246</v>
      </c>
      <c r="E29" s="93">
        <v>40</v>
      </c>
      <c r="F29" s="93">
        <v>40</v>
      </c>
      <c r="G29" s="93">
        <v>300</v>
      </c>
      <c r="H29" s="94">
        <f t="shared" si="1"/>
        <v>380</v>
      </c>
      <c r="I29" s="167">
        <v>341.33</v>
      </c>
      <c r="J29" s="168"/>
      <c r="K29" s="138"/>
      <c r="L29" s="138">
        <f>K29*H29</f>
        <v>0</v>
      </c>
    </row>
    <row r="30" spans="1:12" ht="25.5">
      <c r="A30" s="85"/>
      <c r="B30" s="91">
        <v>20</v>
      </c>
      <c r="C30" s="28" t="s">
        <v>79</v>
      </c>
      <c r="D30" s="92" t="s">
        <v>249</v>
      </c>
      <c r="E30" s="93">
        <v>30</v>
      </c>
      <c r="F30" s="93">
        <v>20</v>
      </c>
      <c r="G30" s="93">
        <v>20</v>
      </c>
      <c r="H30" s="94">
        <f t="shared" si="1"/>
        <v>70</v>
      </c>
      <c r="I30" s="167">
        <v>595.75</v>
      </c>
      <c r="J30" s="168"/>
      <c r="K30" s="138"/>
      <c r="L30" s="138">
        <f>K30*H30</f>
        <v>0</v>
      </c>
    </row>
    <row r="31" spans="1:12" ht="25.5">
      <c r="A31" s="85"/>
      <c r="B31" s="91">
        <v>21</v>
      </c>
      <c r="C31" s="28" t="s">
        <v>82</v>
      </c>
      <c r="D31" s="92" t="s">
        <v>246</v>
      </c>
      <c r="E31" s="93">
        <v>30</v>
      </c>
      <c r="F31" s="93">
        <v>20</v>
      </c>
      <c r="G31" s="93">
        <v>20</v>
      </c>
      <c r="H31" s="94">
        <f t="shared" si="1"/>
        <v>70</v>
      </c>
      <c r="I31" s="167">
        <v>1083.52</v>
      </c>
      <c r="J31" s="168"/>
      <c r="K31" s="138"/>
      <c r="L31" s="138">
        <f>K31*H31</f>
        <v>0</v>
      </c>
    </row>
    <row r="32" spans="1:12" ht="25.5">
      <c r="A32" s="85"/>
      <c r="B32" s="91">
        <v>22</v>
      </c>
      <c r="C32" s="28" t="s">
        <v>85</v>
      </c>
      <c r="D32" s="92" t="s">
        <v>247</v>
      </c>
      <c r="E32" s="93">
        <v>30</v>
      </c>
      <c r="F32" s="93">
        <v>20</v>
      </c>
      <c r="G32" s="93">
        <v>20</v>
      </c>
      <c r="H32" s="94">
        <f t="shared" si="1"/>
        <v>70</v>
      </c>
      <c r="I32" s="167">
        <v>1496.5</v>
      </c>
      <c r="J32" s="168"/>
      <c r="K32" s="138"/>
      <c r="L32" s="138">
        <f>K32*H32</f>
        <v>0</v>
      </c>
    </row>
    <row r="33" spans="1:13" ht="24">
      <c r="A33" s="85"/>
      <c r="B33" s="91">
        <v>23</v>
      </c>
      <c r="C33" s="28" t="s">
        <v>87</v>
      </c>
      <c r="D33" s="92" t="s">
        <v>246</v>
      </c>
      <c r="E33" s="93">
        <v>30</v>
      </c>
      <c r="F33" s="93">
        <v>30</v>
      </c>
      <c r="G33" s="93">
        <v>20</v>
      </c>
      <c r="H33" s="94">
        <f t="shared" si="1"/>
        <v>80</v>
      </c>
      <c r="I33" s="167">
        <v>251.31</v>
      </c>
      <c r="J33" s="168"/>
      <c r="K33" s="138"/>
      <c r="L33" s="138">
        <f>K33*H33</f>
        <v>0</v>
      </c>
    </row>
    <row r="34" spans="1:13" ht="24">
      <c r="A34" s="85"/>
      <c r="B34" s="91">
        <v>24</v>
      </c>
      <c r="C34" s="28" t="s">
        <v>89</v>
      </c>
      <c r="D34" s="92" t="s">
        <v>246</v>
      </c>
      <c r="E34" s="93">
        <v>30</v>
      </c>
      <c r="F34" s="93">
        <v>20</v>
      </c>
      <c r="G34" s="93">
        <v>20</v>
      </c>
      <c r="H34" s="94">
        <f t="shared" si="1"/>
        <v>70</v>
      </c>
      <c r="I34" s="167">
        <v>389.8</v>
      </c>
      <c r="J34" s="168"/>
      <c r="K34" s="138"/>
      <c r="L34" s="138">
        <f>K34*H34</f>
        <v>0</v>
      </c>
    </row>
    <row r="35" spans="1:13" ht="24">
      <c r="A35" s="85"/>
      <c r="B35" s="91">
        <v>25</v>
      </c>
      <c r="C35" s="28" t="s">
        <v>91</v>
      </c>
      <c r="D35" s="92" t="s">
        <v>247</v>
      </c>
      <c r="E35" s="93">
        <v>80</v>
      </c>
      <c r="F35" s="93">
        <v>80</v>
      </c>
      <c r="G35" s="93">
        <v>40</v>
      </c>
      <c r="H35" s="94">
        <f t="shared" si="1"/>
        <v>200</v>
      </c>
      <c r="I35" s="167">
        <v>193.84</v>
      </c>
      <c r="J35" s="168"/>
      <c r="K35" s="138"/>
      <c r="L35" s="138">
        <f>K35*H35</f>
        <v>0</v>
      </c>
    </row>
    <row r="36" spans="1:13" ht="24">
      <c r="A36" s="85"/>
      <c r="B36" s="91">
        <v>26</v>
      </c>
      <c r="C36" s="28" t="s">
        <v>93</v>
      </c>
      <c r="D36" s="92" t="s">
        <v>250</v>
      </c>
      <c r="E36" s="93">
        <v>12</v>
      </c>
      <c r="F36" s="93">
        <v>10</v>
      </c>
      <c r="G36" s="93">
        <v>10</v>
      </c>
      <c r="H36" s="94">
        <f t="shared" si="1"/>
        <v>32</v>
      </c>
      <c r="I36" s="167">
        <v>341.33</v>
      </c>
      <c r="J36" s="168"/>
      <c r="K36" s="138"/>
      <c r="L36" s="138">
        <f>K36*H36</f>
        <v>0</v>
      </c>
    </row>
    <row r="37" spans="1:13" ht="24">
      <c r="A37" s="85"/>
      <c r="B37" s="91">
        <v>27</v>
      </c>
      <c r="C37" s="28" t="s">
        <v>96</v>
      </c>
      <c r="D37" s="92" t="s">
        <v>248</v>
      </c>
      <c r="E37" s="93">
        <v>40</v>
      </c>
      <c r="F37" s="93">
        <v>40</v>
      </c>
      <c r="G37" s="93">
        <v>0</v>
      </c>
      <c r="H37" s="94">
        <f t="shared" si="1"/>
        <v>80</v>
      </c>
      <c r="I37" s="167">
        <v>247.05</v>
      </c>
      <c r="J37" s="168"/>
      <c r="K37" s="138"/>
      <c r="L37" s="138">
        <f>K37*H37</f>
        <v>0</v>
      </c>
    </row>
    <row r="38" spans="1:13" ht="15" customHeight="1" thickBot="1">
      <c r="A38" s="85"/>
      <c r="B38" s="143" t="s">
        <v>269</v>
      </c>
      <c r="C38" s="144"/>
      <c r="D38" s="144"/>
      <c r="E38" s="144"/>
      <c r="F38" s="144"/>
      <c r="G38" s="144"/>
      <c r="H38" s="144"/>
      <c r="I38" s="144"/>
      <c r="J38" s="144"/>
      <c r="K38" s="145"/>
      <c r="L38" s="96">
        <f>SUM(L15:L37)</f>
        <v>0</v>
      </c>
      <c r="M38" s="141"/>
    </row>
    <row r="39" spans="1:13">
      <c r="A39" s="85"/>
      <c r="B39" s="85"/>
      <c r="C39" s="85"/>
      <c r="D39" s="86"/>
      <c r="E39" s="86"/>
      <c r="F39" s="86"/>
      <c r="G39" s="86"/>
      <c r="H39" s="87"/>
      <c r="I39" s="164"/>
      <c r="J39" s="87"/>
      <c r="K39" s="169"/>
      <c r="L39" s="86"/>
    </row>
    <row r="40" spans="1:13">
      <c r="A40" s="85"/>
      <c r="B40" s="170" t="s">
        <v>251</v>
      </c>
      <c r="C40" s="171"/>
      <c r="D40" s="171"/>
      <c r="E40" s="171"/>
      <c r="F40" s="171"/>
      <c r="G40" s="171"/>
      <c r="H40" s="172"/>
      <c r="I40" s="172"/>
      <c r="J40" s="172"/>
      <c r="K40" s="173"/>
      <c r="L40" s="171"/>
    </row>
    <row r="41" spans="1:13" ht="24">
      <c r="A41" s="85"/>
      <c r="B41" s="88" t="s">
        <v>5</v>
      </c>
      <c r="C41" s="14" t="s">
        <v>6</v>
      </c>
      <c r="D41" s="89" t="s">
        <v>57</v>
      </c>
      <c r="E41" s="89" t="s">
        <v>238</v>
      </c>
      <c r="F41" s="89" t="s">
        <v>239</v>
      </c>
      <c r="G41" s="89" t="s">
        <v>240</v>
      </c>
      <c r="H41" s="156" t="s">
        <v>58</v>
      </c>
      <c r="I41" s="166" t="s">
        <v>280</v>
      </c>
      <c r="J41" s="174" t="s">
        <v>281</v>
      </c>
      <c r="K41" s="90" t="s">
        <v>266</v>
      </c>
      <c r="L41" s="90" t="s">
        <v>267</v>
      </c>
    </row>
    <row r="42" spans="1:13" ht="38.25">
      <c r="A42" s="85"/>
      <c r="B42" s="91">
        <v>28</v>
      </c>
      <c r="C42" s="28" t="s">
        <v>106</v>
      </c>
      <c r="D42" s="92" t="s">
        <v>48</v>
      </c>
      <c r="E42" s="93">
        <v>20</v>
      </c>
      <c r="F42" s="93">
        <v>20</v>
      </c>
      <c r="G42" s="93">
        <v>15</v>
      </c>
      <c r="H42" s="94">
        <f t="shared" si="1"/>
        <v>55</v>
      </c>
      <c r="I42" s="167">
        <v>5817.95</v>
      </c>
      <c r="J42" s="168"/>
      <c r="K42" s="165"/>
      <c r="L42" s="138">
        <f>(K42*H42)</f>
        <v>0</v>
      </c>
    </row>
    <row r="43" spans="1:13" ht="38.25">
      <c r="A43" s="85"/>
      <c r="B43" s="91">
        <v>29</v>
      </c>
      <c r="C43" s="28" t="s">
        <v>107</v>
      </c>
      <c r="D43" s="92" t="s">
        <v>48</v>
      </c>
      <c r="E43" s="93">
        <v>20</v>
      </c>
      <c r="F43" s="93">
        <v>20</v>
      </c>
      <c r="G43" s="93">
        <v>15</v>
      </c>
      <c r="H43" s="94">
        <f t="shared" si="1"/>
        <v>55</v>
      </c>
      <c r="I43" s="167">
        <v>2542.1</v>
      </c>
      <c r="J43" s="168"/>
      <c r="K43" s="165"/>
      <c r="L43" s="138">
        <f>(K43*H43)</f>
        <v>0</v>
      </c>
    </row>
    <row r="44" spans="1:13" ht="15" customHeight="1" thickBot="1">
      <c r="A44" s="85"/>
      <c r="B44" s="143" t="s">
        <v>270</v>
      </c>
      <c r="C44" s="144"/>
      <c r="D44" s="144"/>
      <c r="E44" s="144"/>
      <c r="F44" s="144"/>
      <c r="G44" s="144"/>
      <c r="H44" s="144"/>
      <c r="I44" s="144"/>
      <c r="J44" s="144"/>
      <c r="K44" s="145"/>
      <c r="L44" s="96">
        <f>SUM(L42:L43)</f>
        <v>0</v>
      </c>
      <c r="M44" s="141"/>
    </row>
    <row r="45" spans="1:13">
      <c r="A45" s="85"/>
      <c r="B45" s="85"/>
      <c r="C45" s="85"/>
      <c r="D45" s="86"/>
      <c r="E45" s="86"/>
      <c r="F45" s="86"/>
      <c r="G45" s="86"/>
      <c r="H45" s="87"/>
      <c r="I45" s="164"/>
      <c r="J45" s="87"/>
      <c r="K45" s="169"/>
      <c r="L45" s="86"/>
    </row>
    <row r="46" spans="1:13">
      <c r="A46" s="85"/>
      <c r="B46" s="170" t="s">
        <v>252</v>
      </c>
      <c r="C46" s="171"/>
      <c r="D46" s="171"/>
      <c r="E46" s="171"/>
      <c r="F46" s="171"/>
      <c r="G46" s="171"/>
      <c r="H46" s="172"/>
      <c r="I46" s="172"/>
      <c r="J46" s="172"/>
      <c r="K46" s="173"/>
      <c r="L46" s="171"/>
    </row>
    <row r="47" spans="1:13" ht="24">
      <c r="A47" s="85"/>
      <c r="B47" s="88" t="s">
        <v>5</v>
      </c>
      <c r="C47" s="14" t="s">
        <v>6</v>
      </c>
      <c r="D47" s="89" t="s">
        <v>57</v>
      </c>
      <c r="E47" s="89" t="s">
        <v>238</v>
      </c>
      <c r="F47" s="89" t="s">
        <v>239</v>
      </c>
      <c r="G47" s="89" t="s">
        <v>240</v>
      </c>
      <c r="H47" s="156" t="s">
        <v>58</v>
      </c>
      <c r="I47" s="166" t="s">
        <v>280</v>
      </c>
      <c r="J47" s="174" t="s">
        <v>281</v>
      </c>
      <c r="K47" s="90" t="s">
        <v>266</v>
      </c>
      <c r="L47" s="90" t="s">
        <v>267</v>
      </c>
    </row>
    <row r="48" spans="1:13" ht="25.5">
      <c r="A48" s="85"/>
      <c r="B48" s="91">
        <v>30</v>
      </c>
      <c r="C48" s="28" t="s">
        <v>113</v>
      </c>
      <c r="D48" s="92" t="s">
        <v>35</v>
      </c>
      <c r="E48" s="93">
        <v>50</v>
      </c>
      <c r="F48" s="93">
        <v>40</v>
      </c>
      <c r="G48" s="93">
        <v>40</v>
      </c>
      <c r="H48" s="94">
        <f t="shared" si="1"/>
        <v>130</v>
      </c>
      <c r="I48" s="167">
        <v>360.72</v>
      </c>
      <c r="J48" s="168"/>
      <c r="K48" s="165"/>
      <c r="L48" s="138">
        <f>(K48*H48)</f>
        <v>0</v>
      </c>
    </row>
    <row r="49" spans="1:12">
      <c r="A49" s="85"/>
      <c r="B49" s="91">
        <v>31</v>
      </c>
      <c r="C49" s="28" t="s">
        <v>114</v>
      </c>
      <c r="D49" s="92" t="s">
        <v>35</v>
      </c>
      <c r="E49" s="93">
        <v>50</v>
      </c>
      <c r="F49" s="93">
        <v>40</v>
      </c>
      <c r="G49" s="93">
        <v>30</v>
      </c>
      <c r="H49" s="94">
        <f t="shared" si="1"/>
        <v>120</v>
      </c>
      <c r="I49" s="167">
        <v>474.39</v>
      </c>
      <c r="J49" s="168"/>
      <c r="K49" s="165"/>
      <c r="L49" s="138">
        <f>(K49*H49)</f>
        <v>0</v>
      </c>
    </row>
    <row r="50" spans="1:12" ht="25.5">
      <c r="A50" s="85"/>
      <c r="B50" s="91">
        <v>32</v>
      </c>
      <c r="C50" s="28" t="s">
        <v>116</v>
      </c>
      <c r="D50" s="92" t="s">
        <v>35</v>
      </c>
      <c r="E50" s="93">
        <v>50</v>
      </c>
      <c r="F50" s="93">
        <v>40</v>
      </c>
      <c r="G50" s="93">
        <v>30</v>
      </c>
      <c r="H50" s="94">
        <f t="shared" si="1"/>
        <v>120</v>
      </c>
      <c r="I50" s="167">
        <v>997.66</v>
      </c>
      <c r="J50" s="168"/>
      <c r="K50" s="165"/>
      <c r="L50" s="138">
        <f>(K50*H50)</f>
        <v>0</v>
      </c>
    </row>
    <row r="51" spans="1:12" ht="25.5">
      <c r="A51" s="85"/>
      <c r="B51" s="91">
        <v>33</v>
      </c>
      <c r="C51" s="28" t="s">
        <v>118</v>
      </c>
      <c r="D51" s="92" t="s">
        <v>35</v>
      </c>
      <c r="E51" s="93">
        <v>50</v>
      </c>
      <c r="F51" s="93">
        <v>40</v>
      </c>
      <c r="G51" s="93">
        <v>50</v>
      </c>
      <c r="H51" s="94">
        <f t="shared" si="1"/>
        <v>140</v>
      </c>
      <c r="I51" s="167">
        <v>54.41</v>
      </c>
      <c r="J51" s="168"/>
      <c r="K51" s="165"/>
      <c r="L51" s="138">
        <f>(K51*H51)</f>
        <v>0</v>
      </c>
    </row>
    <row r="52" spans="1:12">
      <c r="A52" s="85"/>
      <c r="B52" s="91">
        <v>34</v>
      </c>
      <c r="C52" s="28" t="s">
        <v>120</v>
      </c>
      <c r="D52" s="92" t="s">
        <v>35</v>
      </c>
      <c r="E52" s="93">
        <v>50</v>
      </c>
      <c r="F52" s="93">
        <v>40</v>
      </c>
      <c r="G52" s="93">
        <v>50</v>
      </c>
      <c r="H52" s="94">
        <f t="shared" si="1"/>
        <v>140</v>
      </c>
      <c r="I52" s="167">
        <v>87.44</v>
      </c>
      <c r="J52" s="168"/>
      <c r="K52" s="165"/>
      <c r="L52" s="138">
        <f>(K52*H52)</f>
        <v>0</v>
      </c>
    </row>
    <row r="53" spans="1:12">
      <c r="A53" s="85"/>
      <c r="B53" s="91">
        <v>35</v>
      </c>
      <c r="C53" s="28" t="s">
        <v>122</v>
      </c>
      <c r="D53" s="92" t="s">
        <v>35</v>
      </c>
      <c r="E53" s="93">
        <v>50</v>
      </c>
      <c r="F53" s="93">
        <v>40</v>
      </c>
      <c r="G53" s="93">
        <v>50</v>
      </c>
      <c r="H53" s="94">
        <f t="shared" si="1"/>
        <v>140</v>
      </c>
      <c r="I53" s="167">
        <v>34.71</v>
      </c>
      <c r="J53" s="168"/>
      <c r="K53" s="165"/>
      <c r="L53" s="138">
        <f>(K53*H53)</f>
        <v>0</v>
      </c>
    </row>
    <row r="54" spans="1:12" ht="25.5">
      <c r="A54" s="85"/>
      <c r="B54" s="91">
        <v>36</v>
      </c>
      <c r="C54" s="28" t="s">
        <v>124</v>
      </c>
      <c r="D54" s="92" t="s">
        <v>35</v>
      </c>
      <c r="E54" s="93">
        <v>50</v>
      </c>
      <c r="F54" s="93">
        <v>40</v>
      </c>
      <c r="G54" s="93">
        <v>50</v>
      </c>
      <c r="H54" s="94">
        <f t="shared" si="1"/>
        <v>140</v>
      </c>
      <c r="I54" s="167">
        <v>53.87</v>
      </c>
      <c r="J54" s="168"/>
      <c r="K54" s="165"/>
      <c r="L54" s="138">
        <f>(K54*H54)</f>
        <v>0</v>
      </c>
    </row>
    <row r="55" spans="1:12" ht="25.5">
      <c r="A55" s="85"/>
      <c r="B55" s="91">
        <v>37</v>
      </c>
      <c r="C55" s="28" t="s">
        <v>126</v>
      </c>
      <c r="D55" s="92" t="s">
        <v>35</v>
      </c>
      <c r="E55" s="93">
        <v>50</v>
      </c>
      <c r="F55" s="93">
        <v>40</v>
      </c>
      <c r="G55" s="93">
        <v>50</v>
      </c>
      <c r="H55" s="94">
        <f t="shared" si="1"/>
        <v>140</v>
      </c>
      <c r="I55" s="167">
        <v>1482.8</v>
      </c>
      <c r="J55" s="168"/>
      <c r="K55" s="165"/>
      <c r="L55" s="138">
        <f>(K55*H55)</f>
        <v>0</v>
      </c>
    </row>
    <row r="56" spans="1:12">
      <c r="A56" s="85"/>
      <c r="B56" s="91">
        <v>38</v>
      </c>
      <c r="C56" s="28" t="s">
        <v>128</v>
      </c>
      <c r="D56" s="92" t="s">
        <v>35</v>
      </c>
      <c r="E56" s="93">
        <v>50</v>
      </c>
      <c r="F56" s="93">
        <v>40</v>
      </c>
      <c r="G56" s="93">
        <v>50</v>
      </c>
      <c r="H56" s="94">
        <f t="shared" si="1"/>
        <v>140</v>
      </c>
      <c r="I56" s="167">
        <v>137.47999999999999</v>
      </c>
      <c r="J56" s="168"/>
      <c r="K56" s="165"/>
      <c r="L56" s="138">
        <f>(K56*H56)</f>
        <v>0</v>
      </c>
    </row>
    <row r="57" spans="1:12">
      <c r="A57" s="85"/>
      <c r="B57" s="91">
        <v>39</v>
      </c>
      <c r="C57" s="28" t="s">
        <v>130</v>
      </c>
      <c r="D57" s="92" t="s">
        <v>35</v>
      </c>
      <c r="E57" s="93">
        <v>50</v>
      </c>
      <c r="F57" s="93">
        <v>40</v>
      </c>
      <c r="G57" s="93">
        <v>50</v>
      </c>
      <c r="H57" s="94">
        <f t="shared" si="1"/>
        <v>140</v>
      </c>
      <c r="I57" s="167">
        <v>302.88</v>
      </c>
      <c r="J57" s="168"/>
      <c r="K57" s="165"/>
      <c r="L57" s="138">
        <f>(K57*H57)</f>
        <v>0</v>
      </c>
    </row>
    <row r="58" spans="1:12" ht="38.25">
      <c r="A58" s="85"/>
      <c r="B58" s="91">
        <v>40</v>
      </c>
      <c r="C58" s="28" t="s">
        <v>132</v>
      </c>
      <c r="D58" s="92" t="s">
        <v>35</v>
      </c>
      <c r="E58" s="93">
        <v>50</v>
      </c>
      <c r="F58" s="93">
        <v>40</v>
      </c>
      <c r="G58" s="93">
        <v>50</v>
      </c>
      <c r="H58" s="94">
        <f t="shared" si="1"/>
        <v>140</v>
      </c>
      <c r="I58" s="167">
        <v>232.3</v>
      </c>
      <c r="J58" s="168"/>
      <c r="K58" s="165"/>
      <c r="L58" s="138">
        <f>(K58*H58)</f>
        <v>0</v>
      </c>
    </row>
    <row r="59" spans="1:12" ht="25.5">
      <c r="A59" s="85"/>
      <c r="B59" s="91">
        <v>41</v>
      </c>
      <c r="C59" s="28" t="s">
        <v>134</v>
      </c>
      <c r="D59" s="92" t="s">
        <v>35</v>
      </c>
      <c r="E59" s="93">
        <v>50</v>
      </c>
      <c r="F59" s="93">
        <v>40</v>
      </c>
      <c r="G59" s="93">
        <v>50</v>
      </c>
      <c r="H59" s="94">
        <f t="shared" si="1"/>
        <v>140</v>
      </c>
      <c r="I59" s="167">
        <v>1292.1199999999999</v>
      </c>
      <c r="J59" s="168"/>
      <c r="K59" s="165"/>
      <c r="L59" s="138">
        <f>(K59*H59)</f>
        <v>0</v>
      </c>
    </row>
    <row r="60" spans="1:12" ht="38.25">
      <c r="A60" s="85"/>
      <c r="B60" s="91">
        <v>42</v>
      </c>
      <c r="C60" s="28" t="s">
        <v>136</v>
      </c>
      <c r="D60" s="92" t="s">
        <v>35</v>
      </c>
      <c r="E60" s="93">
        <v>50</v>
      </c>
      <c r="F60" s="93">
        <v>40</v>
      </c>
      <c r="G60" s="93">
        <v>50</v>
      </c>
      <c r="H60" s="94">
        <f t="shared" si="1"/>
        <v>140</v>
      </c>
      <c r="I60" s="167">
        <v>1300.02</v>
      </c>
      <c r="J60" s="168"/>
      <c r="K60" s="165"/>
      <c r="L60" s="138">
        <f>(K60*H60)</f>
        <v>0</v>
      </c>
    </row>
    <row r="61" spans="1:12" ht="51">
      <c r="A61" s="85"/>
      <c r="B61" s="91">
        <v>43</v>
      </c>
      <c r="C61" s="28" t="s">
        <v>138</v>
      </c>
      <c r="D61" s="92" t="s">
        <v>35</v>
      </c>
      <c r="E61" s="93">
        <v>30</v>
      </c>
      <c r="F61" s="93">
        <v>30</v>
      </c>
      <c r="G61" s="93">
        <v>30</v>
      </c>
      <c r="H61" s="94">
        <f t="shared" si="1"/>
        <v>90</v>
      </c>
      <c r="I61" s="167">
        <v>1671.38</v>
      </c>
      <c r="J61" s="168"/>
      <c r="K61" s="165"/>
      <c r="L61" s="138">
        <f>(K61*H61)</f>
        <v>0</v>
      </c>
    </row>
    <row r="62" spans="1:12" ht="25.5">
      <c r="A62" s="85"/>
      <c r="B62" s="91">
        <v>44</v>
      </c>
      <c r="C62" s="28" t="s">
        <v>139</v>
      </c>
      <c r="D62" s="92" t="s">
        <v>35</v>
      </c>
      <c r="E62" s="93">
        <v>50</v>
      </c>
      <c r="F62" s="93">
        <v>40</v>
      </c>
      <c r="G62" s="93">
        <v>50</v>
      </c>
      <c r="H62" s="94">
        <f t="shared" si="1"/>
        <v>140</v>
      </c>
      <c r="I62" s="167">
        <v>498.83</v>
      </c>
      <c r="J62" s="168"/>
      <c r="K62" s="165"/>
      <c r="L62" s="138">
        <f>(K62*H62)</f>
        <v>0</v>
      </c>
    </row>
    <row r="63" spans="1:12">
      <c r="A63" s="85"/>
      <c r="B63" s="91">
        <v>45</v>
      </c>
      <c r="C63" s="28" t="s">
        <v>142</v>
      </c>
      <c r="D63" s="92" t="s">
        <v>35</v>
      </c>
      <c r="E63" s="93">
        <v>50</v>
      </c>
      <c r="F63" s="93">
        <v>40</v>
      </c>
      <c r="G63" s="93">
        <v>40</v>
      </c>
      <c r="H63" s="94">
        <f t="shared" si="1"/>
        <v>130</v>
      </c>
      <c r="I63" s="167">
        <v>62.68</v>
      </c>
      <c r="J63" s="168"/>
      <c r="K63" s="165"/>
      <c r="L63" s="138">
        <f>(K63*H63)</f>
        <v>0</v>
      </c>
    </row>
    <row r="64" spans="1:12">
      <c r="A64" s="85"/>
      <c r="B64" s="91">
        <v>46</v>
      </c>
      <c r="C64" s="28" t="s">
        <v>143</v>
      </c>
      <c r="D64" s="92" t="s">
        <v>35</v>
      </c>
      <c r="E64" s="93">
        <v>40</v>
      </c>
      <c r="F64" s="93">
        <v>40</v>
      </c>
      <c r="G64" s="93">
        <v>20</v>
      </c>
      <c r="H64" s="94">
        <f t="shared" si="1"/>
        <v>100</v>
      </c>
      <c r="I64" s="167">
        <v>228.61</v>
      </c>
      <c r="J64" s="168"/>
      <c r="K64" s="165"/>
      <c r="L64" s="138">
        <f>(K64*H64)</f>
        <v>0</v>
      </c>
    </row>
    <row r="65" spans="1:13">
      <c r="A65" s="85"/>
      <c r="B65" s="91">
        <v>47</v>
      </c>
      <c r="C65" s="28" t="s">
        <v>146</v>
      </c>
      <c r="D65" s="92" t="s">
        <v>35</v>
      </c>
      <c r="E65" s="93">
        <v>40</v>
      </c>
      <c r="F65" s="93">
        <v>40</v>
      </c>
      <c r="G65" s="93">
        <v>40</v>
      </c>
      <c r="H65" s="94">
        <f t="shared" si="1"/>
        <v>120</v>
      </c>
      <c r="I65" s="167">
        <v>428.77</v>
      </c>
      <c r="J65" s="168"/>
      <c r="K65" s="165"/>
      <c r="L65" s="138">
        <f>(K65*H65)</f>
        <v>0</v>
      </c>
    </row>
    <row r="66" spans="1:13">
      <c r="A66" s="85"/>
      <c r="B66" s="91">
        <v>48</v>
      </c>
      <c r="C66" s="28" t="s">
        <v>149</v>
      </c>
      <c r="D66" s="92" t="s">
        <v>35</v>
      </c>
      <c r="E66" s="93">
        <v>40</v>
      </c>
      <c r="F66" s="93">
        <v>50</v>
      </c>
      <c r="G66" s="93">
        <v>50</v>
      </c>
      <c r="H66" s="94">
        <f t="shared" si="1"/>
        <v>140</v>
      </c>
      <c r="I66" s="167">
        <v>3160.5</v>
      </c>
      <c r="J66" s="168"/>
      <c r="K66" s="165"/>
      <c r="L66" s="138">
        <f>(K66*H66)</f>
        <v>0</v>
      </c>
    </row>
    <row r="67" spans="1:13">
      <c r="A67" s="85"/>
      <c r="B67" s="91">
        <v>49</v>
      </c>
      <c r="C67" s="28" t="s">
        <v>151</v>
      </c>
      <c r="D67" s="92" t="s">
        <v>35</v>
      </c>
      <c r="E67" s="93">
        <v>20</v>
      </c>
      <c r="F67" s="93">
        <v>40</v>
      </c>
      <c r="G67" s="93">
        <v>50</v>
      </c>
      <c r="H67" s="94">
        <f t="shared" si="1"/>
        <v>110</v>
      </c>
      <c r="I67" s="167">
        <v>165.4</v>
      </c>
      <c r="J67" s="168"/>
      <c r="K67" s="165"/>
      <c r="L67" s="138">
        <f>(K67*H67)</f>
        <v>0</v>
      </c>
    </row>
    <row r="68" spans="1:13">
      <c r="A68" s="85"/>
      <c r="B68" s="91">
        <v>50</v>
      </c>
      <c r="C68" s="28" t="s">
        <v>153</v>
      </c>
      <c r="D68" s="92" t="s">
        <v>35</v>
      </c>
      <c r="E68" s="93">
        <v>40</v>
      </c>
      <c r="F68" s="93">
        <v>40</v>
      </c>
      <c r="G68" s="93">
        <v>30</v>
      </c>
      <c r="H68" s="94">
        <f t="shared" si="1"/>
        <v>110</v>
      </c>
      <c r="I68" s="167">
        <v>144.33000000000001</v>
      </c>
      <c r="J68" s="168"/>
      <c r="K68" s="165"/>
      <c r="L68" s="138">
        <f>(K68*H68)</f>
        <v>0</v>
      </c>
    </row>
    <row r="69" spans="1:13" ht="25.5">
      <c r="A69" s="85"/>
      <c r="B69" s="91">
        <v>51</v>
      </c>
      <c r="C69" s="28" t="s">
        <v>155</v>
      </c>
      <c r="D69" s="92" t="s">
        <v>35</v>
      </c>
      <c r="E69" s="93">
        <v>60</v>
      </c>
      <c r="F69" s="93">
        <v>40</v>
      </c>
      <c r="G69" s="93">
        <v>30</v>
      </c>
      <c r="H69" s="94">
        <f t="shared" si="1"/>
        <v>130</v>
      </c>
      <c r="I69" s="167">
        <v>77.010000000000005</v>
      </c>
      <c r="J69" s="168"/>
      <c r="K69" s="165"/>
      <c r="L69" s="138">
        <f>(K69*H69)</f>
        <v>0</v>
      </c>
    </row>
    <row r="70" spans="1:13" ht="25.5">
      <c r="A70" s="85"/>
      <c r="B70" s="91">
        <v>52</v>
      </c>
      <c r="C70" s="28" t="s">
        <v>157</v>
      </c>
      <c r="D70" s="92" t="s">
        <v>35</v>
      </c>
      <c r="E70" s="93">
        <v>40</v>
      </c>
      <c r="F70" s="93">
        <v>40</v>
      </c>
      <c r="G70" s="93">
        <v>0</v>
      </c>
      <c r="H70" s="94">
        <f t="shared" si="1"/>
        <v>80</v>
      </c>
      <c r="I70" s="167">
        <v>75.849999999999994</v>
      </c>
      <c r="J70" s="168"/>
      <c r="K70" s="165"/>
      <c r="L70" s="138">
        <f>(K70*H70)</f>
        <v>0</v>
      </c>
    </row>
    <row r="71" spans="1:13" ht="25.5">
      <c r="A71" s="85"/>
      <c r="B71" s="91">
        <v>53</v>
      </c>
      <c r="C71" s="28" t="s">
        <v>159</v>
      </c>
      <c r="D71" s="92" t="s">
        <v>35</v>
      </c>
      <c r="E71" s="93">
        <v>60</v>
      </c>
      <c r="F71" s="93">
        <v>40</v>
      </c>
      <c r="G71" s="93">
        <v>100</v>
      </c>
      <c r="H71" s="94">
        <f t="shared" si="1"/>
        <v>200</v>
      </c>
      <c r="I71" s="167">
        <v>1526.52</v>
      </c>
      <c r="J71" s="168"/>
      <c r="K71" s="165"/>
      <c r="L71" s="138">
        <f>(K71*H71)</f>
        <v>0</v>
      </c>
    </row>
    <row r="72" spans="1:13">
      <c r="A72" s="85"/>
      <c r="B72" s="91">
        <v>54</v>
      </c>
      <c r="C72" s="28" t="s">
        <v>160</v>
      </c>
      <c r="D72" s="92" t="s">
        <v>35</v>
      </c>
      <c r="E72" s="93">
        <v>500</v>
      </c>
      <c r="F72" s="93">
        <v>250</v>
      </c>
      <c r="G72" s="93">
        <v>0</v>
      </c>
      <c r="H72" s="94">
        <f t="shared" si="1"/>
        <v>750</v>
      </c>
      <c r="I72" s="167">
        <v>8.64</v>
      </c>
      <c r="J72" s="168"/>
      <c r="K72" s="165"/>
      <c r="L72" s="138">
        <f>(K72*H72)</f>
        <v>0</v>
      </c>
    </row>
    <row r="73" spans="1:13" ht="38.25">
      <c r="A73" s="85"/>
      <c r="B73" s="91">
        <v>55</v>
      </c>
      <c r="C73" s="28" t="s">
        <v>163</v>
      </c>
      <c r="D73" s="92" t="s">
        <v>35</v>
      </c>
      <c r="E73" s="93">
        <v>40</v>
      </c>
      <c r="F73" s="93">
        <v>40</v>
      </c>
      <c r="G73" s="93">
        <v>100</v>
      </c>
      <c r="H73" s="94">
        <f t="shared" si="1"/>
        <v>180</v>
      </c>
      <c r="I73" s="167">
        <v>1453.83</v>
      </c>
      <c r="J73" s="168"/>
      <c r="K73" s="165"/>
      <c r="L73" s="138">
        <f>(K73*H73)</f>
        <v>0</v>
      </c>
    </row>
    <row r="74" spans="1:13" ht="15" customHeight="1" thickBot="1">
      <c r="A74" s="85"/>
      <c r="B74" s="143" t="s">
        <v>271</v>
      </c>
      <c r="C74" s="144"/>
      <c r="D74" s="144"/>
      <c r="E74" s="144"/>
      <c r="F74" s="144"/>
      <c r="G74" s="144"/>
      <c r="H74" s="144"/>
      <c r="I74" s="144"/>
      <c r="J74" s="144"/>
      <c r="K74" s="145"/>
      <c r="L74" s="96">
        <f>SUM(L48:L73)</f>
        <v>0</v>
      </c>
      <c r="M74" s="141"/>
    </row>
    <row r="75" spans="1:13" ht="13.5" thickBot="1">
      <c r="A75" s="85"/>
      <c r="B75" s="85"/>
      <c r="C75" s="85"/>
      <c r="D75" s="86"/>
      <c r="E75" s="86"/>
      <c r="F75" s="86"/>
      <c r="G75" s="86"/>
      <c r="H75" s="87"/>
      <c r="I75" s="164"/>
      <c r="J75" s="87"/>
      <c r="K75" s="139"/>
      <c r="L75" s="86"/>
    </row>
    <row r="76" spans="1:13">
      <c r="A76" s="85"/>
      <c r="B76" s="120" t="s">
        <v>253</v>
      </c>
      <c r="C76" s="121"/>
      <c r="D76" s="121"/>
      <c r="E76" s="121"/>
      <c r="F76" s="121"/>
      <c r="G76" s="121"/>
      <c r="H76" s="122"/>
      <c r="I76" s="175"/>
      <c r="J76" s="175"/>
      <c r="K76" s="124"/>
      <c r="L76" s="123"/>
    </row>
    <row r="77" spans="1:13" ht="24">
      <c r="A77" s="85"/>
      <c r="B77" s="88" t="s">
        <v>5</v>
      </c>
      <c r="C77" s="14" t="s">
        <v>6</v>
      </c>
      <c r="D77" s="89" t="s">
        <v>8</v>
      </c>
      <c r="E77" s="89" t="s">
        <v>238</v>
      </c>
      <c r="F77" s="89" t="s">
        <v>239</v>
      </c>
      <c r="G77" s="89" t="s">
        <v>240</v>
      </c>
      <c r="H77" s="156" t="s">
        <v>9</v>
      </c>
      <c r="I77" s="166" t="s">
        <v>280</v>
      </c>
      <c r="J77" s="174" t="s">
        <v>281</v>
      </c>
      <c r="K77" s="90" t="s">
        <v>273</v>
      </c>
      <c r="L77" s="90" t="s">
        <v>267</v>
      </c>
    </row>
    <row r="78" spans="1:13" ht="25.5">
      <c r="A78" s="85"/>
      <c r="B78" s="91">
        <v>56</v>
      </c>
      <c r="C78" s="28" t="s">
        <v>171</v>
      </c>
      <c r="D78" s="92" t="s">
        <v>21</v>
      </c>
      <c r="E78" s="93">
        <v>2000</v>
      </c>
      <c r="F78" s="93">
        <v>2000</v>
      </c>
      <c r="G78" s="93">
        <v>2000</v>
      </c>
      <c r="H78" s="94">
        <f t="shared" si="1"/>
        <v>6000</v>
      </c>
      <c r="I78" s="167">
        <v>3.42</v>
      </c>
      <c r="J78" s="168"/>
      <c r="K78" s="165"/>
      <c r="L78" s="138">
        <f>(K78*H78)</f>
        <v>0</v>
      </c>
    </row>
    <row r="79" spans="1:13">
      <c r="A79" s="85"/>
      <c r="B79" s="91">
        <v>57</v>
      </c>
      <c r="C79" s="28" t="s">
        <v>173</v>
      </c>
      <c r="D79" s="92" t="s">
        <v>21</v>
      </c>
      <c r="E79" s="93">
        <v>6000</v>
      </c>
      <c r="F79" s="93">
        <v>5000</v>
      </c>
      <c r="G79" s="93">
        <v>5000</v>
      </c>
      <c r="H79" s="94">
        <f t="shared" ref="H79:H99" si="2">SUM(E79:G79)</f>
        <v>16000</v>
      </c>
      <c r="I79" s="167">
        <v>1.9</v>
      </c>
      <c r="J79" s="168"/>
      <c r="K79" s="165"/>
      <c r="L79" s="138">
        <f>(K79*H79)</f>
        <v>0</v>
      </c>
    </row>
    <row r="80" spans="1:13" ht="25.5">
      <c r="A80" s="85"/>
      <c r="B80" s="91">
        <v>58</v>
      </c>
      <c r="C80" s="28" t="s">
        <v>175</v>
      </c>
      <c r="D80" s="92" t="s">
        <v>21</v>
      </c>
      <c r="E80" s="93">
        <v>300</v>
      </c>
      <c r="F80" s="93">
        <v>200</v>
      </c>
      <c r="G80" s="93">
        <v>200</v>
      </c>
      <c r="H80" s="94">
        <f t="shared" si="2"/>
        <v>700</v>
      </c>
      <c r="I80" s="167">
        <v>26.71</v>
      </c>
      <c r="J80" s="168"/>
      <c r="K80" s="165"/>
      <c r="L80" s="138">
        <f>(K80*H80)</f>
        <v>0</v>
      </c>
    </row>
    <row r="81" spans="1:13">
      <c r="A81" s="85"/>
      <c r="B81" s="91">
        <v>59</v>
      </c>
      <c r="C81" s="28" t="s">
        <v>177</v>
      </c>
      <c r="D81" s="92" t="s">
        <v>21</v>
      </c>
      <c r="E81" s="93">
        <v>2000</v>
      </c>
      <c r="F81" s="93">
        <v>1000</v>
      </c>
      <c r="G81" s="93">
        <v>1000</v>
      </c>
      <c r="H81" s="94">
        <f t="shared" si="2"/>
        <v>4000</v>
      </c>
      <c r="I81" s="167">
        <v>5.0599999999999996</v>
      </c>
      <c r="J81" s="168"/>
      <c r="K81" s="165"/>
      <c r="L81" s="138">
        <f>(K81*H81)</f>
        <v>0</v>
      </c>
    </row>
    <row r="82" spans="1:13">
      <c r="A82" s="85"/>
      <c r="B82" s="91">
        <v>60</v>
      </c>
      <c r="C82" s="28" t="s">
        <v>179</v>
      </c>
      <c r="D82" s="92" t="s">
        <v>21</v>
      </c>
      <c r="E82" s="93">
        <v>10000</v>
      </c>
      <c r="F82" s="93">
        <v>10000</v>
      </c>
      <c r="G82" s="93">
        <v>15000</v>
      </c>
      <c r="H82" s="94">
        <f t="shared" si="2"/>
        <v>35000</v>
      </c>
      <c r="I82" s="167">
        <v>36.869999999999997</v>
      </c>
      <c r="J82" s="168"/>
      <c r="K82" s="165"/>
      <c r="L82" s="138">
        <f>(K82*H82)</f>
        <v>0</v>
      </c>
    </row>
    <row r="83" spans="1:13">
      <c r="A83" s="85"/>
      <c r="B83" s="91">
        <v>61</v>
      </c>
      <c r="C83" s="28" t="s">
        <v>181</v>
      </c>
      <c r="D83" s="92" t="s">
        <v>21</v>
      </c>
      <c r="E83" s="93">
        <v>4000</v>
      </c>
      <c r="F83" s="93">
        <v>4000</v>
      </c>
      <c r="G83" s="93">
        <v>0</v>
      </c>
      <c r="H83" s="94">
        <f t="shared" si="2"/>
        <v>8000</v>
      </c>
      <c r="I83" s="167">
        <v>43.72</v>
      </c>
      <c r="J83" s="168"/>
      <c r="K83" s="165"/>
      <c r="L83" s="138">
        <f>(K83*H83)</f>
        <v>0</v>
      </c>
    </row>
    <row r="84" spans="1:13">
      <c r="A84" s="85"/>
      <c r="B84" s="91">
        <v>62</v>
      </c>
      <c r="C84" s="28" t="s">
        <v>183</v>
      </c>
      <c r="D84" s="92" t="s">
        <v>21</v>
      </c>
      <c r="E84" s="93">
        <v>3000</v>
      </c>
      <c r="F84" s="93">
        <v>3000</v>
      </c>
      <c r="G84" s="93">
        <v>0</v>
      </c>
      <c r="H84" s="94">
        <f t="shared" si="2"/>
        <v>6000</v>
      </c>
      <c r="I84" s="167">
        <v>52.68</v>
      </c>
      <c r="J84" s="168"/>
      <c r="K84" s="165"/>
      <c r="L84" s="138">
        <f>(K84*H84)</f>
        <v>0</v>
      </c>
    </row>
    <row r="85" spans="1:13" ht="25.5">
      <c r="A85" s="85"/>
      <c r="B85" s="91">
        <v>63</v>
      </c>
      <c r="C85" s="28" t="s">
        <v>185</v>
      </c>
      <c r="D85" s="92" t="s">
        <v>21</v>
      </c>
      <c r="E85" s="93">
        <v>1000</v>
      </c>
      <c r="F85" s="93">
        <v>1000</v>
      </c>
      <c r="G85" s="93">
        <v>2000</v>
      </c>
      <c r="H85" s="94">
        <f t="shared" si="2"/>
        <v>4000</v>
      </c>
      <c r="I85" s="167">
        <v>54.78</v>
      </c>
      <c r="J85" s="168"/>
      <c r="K85" s="165"/>
      <c r="L85" s="138">
        <f>(K85*H85)</f>
        <v>0</v>
      </c>
    </row>
    <row r="86" spans="1:13" ht="38.25">
      <c r="A86" s="85"/>
      <c r="B86" s="91">
        <v>64</v>
      </c>
      <c r="C86" s="28" t="s">
        <v>187</v>
      </c>
      <c r="D86" s="92" t="s">
        <v>21</v>
      </c>
      <c r="E86" s="93">
        <v>1000</v>
      </c>
      <c r="F86" s="93">
        <v>1000</v>
      </c>
      <c r="G86" s="93">
        <v>2000</v>
      </c>
      <c r="H86" s="94">
        <f t="shared" si="2"/>
        <v>4000</v>
      </c>
      <c r="I86" s="167">
        <v>118.52</v>
      </c>
      <c r="J86" s="168"/>
      <c r="K86" s="165"/>
      <c r="L86" s="138">
        <f>(K86*H86)</f>
        <v>0</v>
      </c>
    </row>
    <row r="87" spans="1:13">
      <c r="A87" s="85"/>
      <c r="B87" s="91">
        <v>65</v>
      </c>
      <c r="C87" s="28" t="s">
        <v>189</v>
      </c>
      <c r="D87" s="92" t="s">
        <v>21</v>
      </c>
      <c r="E87" s="93">
        <v>1000</v>
      </c>
      <c r="F87" s="93">
        <v>1000</v>
      </c>
      <c r="G87" s="93">
        <v>2000</v>
      </c>
      <c r="H87" s="94">
        <f t="shared" si="2"/>
        <v>4000</v>
      </c>
      <c r="I87" s="167">
        <v>32.92</v>
      </c>
      <c r="J87" s="168"/>
      <c r="K87" s="165"/>
      <c r="L87" s="138">
        <f>(K87*H87)</f>
        <v>0</v>
      </c>
    </row>
    <row r="88" spans="1:13">
      <c r="A88" s="85"/>
      <c r="B88" s="91">
        <v>66</v>
      </c>
      <c r="C88" s="28" t="s">
        <v>191</v>
      </c>
      <c r="D88" s="92" t="s">
        <v>21</v>
      </c>
      <c r="E88" s="93">
        <v>1000</v>
      </c>
      <c r="F88" s="93">
        <v>1000</v>
      </c>
      <c r="G88" s="93">
        <v>2000</v>
      </c>
      <c r="H88" s="94">
        <f t="shared" si="2"/>
        <v>4000</v>
      </c>
      <c r="I88" s="167">
        <v>53.62</v>
      </c>
      <c r="J88" s="168"/>
      <c r="K88" s="165"/>
      <c r="L88" s="138">
        <f>(K88*H88)</f>
        <v>0</v>
      </c>
    </row>
    <row r="89" spans="1:13" ht="15" customHeight="1" thickBot="1">
      <c r="A89" s="85"/>
      <c r="B89" s="143" t="s">
        <v>272</v>
      </c>
      <c r="C89" s="144"/>
      <c r="D89" s="144"/>
      <c r="E89" s="144"/>
      <c r="F89" s="144"/>
      <c r="G89" s="144"/>
      <c r="H89" s="144"/>
      <c r="I89" s="144"/>
      <c r="J89" s="144"/>
      <c r="K89" s="145"/>
      <c r="L89" s="96">
        <f>SUM(L78:L88)</f>
        <v>0</v>
      </c>
      <c r="M89" s="141"/>
    </row>
    <row r="90" spans="1:13">
      <c r="A90" s="85"/>
      <c r="B90" s="85"/>
      <c r="C90" s="85"/>
      <c r="D90" s="86"/>
      <c r="E90" s="86"/>
      <c r="F90" s="86"/>
      <c r="G90" s="86"/>
      <c r="H90" s="87"/>
      <c r="I90" s="164"/>
      <c r="J90" s="87"/>
      <c r="K90" s="139"/>
      <c r="L90" s="86"/>
    </row>
    <row r="91" spans="1:13" ht="13.5" thickBot="1">
      <c r="A91" s="85"/>
      <c r="B91" s="85"/>
      <c r="C91" s="85"/>
      <c r="D91" s="86"/>
      <c r="E91" s="86"/>
      <c r="F91" s="86"/>
      <c r="G91" s="86"/>
      <c r="H91" s="87"/>
      <c r="I91" s="164"/>
      <c r="J91" s="87"/>
      <c r="K91" s="139"/>
      <c r="L91" s="86"/>
    </row>
    <row r="92" spans="1:13">
      <c r="A92" s="85"/>
      <c r="B92" s="120" t="s">
        <v>254</v>
      </c>
      <c r="C92" s="121"/>
      <c r="D92" s="121"/>
      <c r="E92" s="121"/>
      <c r="F92" s="121"/>
      <c r="G92" s="121"/>
      <c r="H92" s="122"/>
      <c r="I92" s="175"/>
      <c r="J92" s="175"/>
      <c r="K92" s="124"/>
      <c r="L92" s="123"/>
    </row>
    <row r="93" spans="1:13" ht="24">
      <c r="B93" s="88" t="s">
        <v>5</v>
      </c>
      <c r="C93" s="14" t="s">
        <v>6</v>
      </c>
      <c r="D93" s="89" t="s">
        <v>8</v>
      </c>
      <c r="E93" s="89" t="s">
        <v>238</v>
      </c>
      <c r="F93" s="89" t="s">
        <v>239</v>
      </c>
      <c r="G93" s="89" t="s">
        <v>240</v>
      </c>
      <c r="H93" s="156" t="s">
        <v>9</v>
      </c>
      <c r="I93" s="166" t="s">
        <v>280</v>
      </c>
      <c r="J93" s="174" t="s">
        <v>281</v>
      </c>
      <c r="K93" s="90" t="s">
        <v>266</v>
      </c>
      <c r="L93" s="90" t="s">
        <v>267</v>
      </c>
    </row>
    <row r="94" spans="1:13" ht="25.5">
      <c r="B94" s="91">
        <v>67</v>
      </c>
      <c r="C94" s="28" t="s">
        <v>17</v>
      </c>
      <c r="D94" s="92" t="s">
        <v>18</v>
      </c>
      <c r="E94" s="93">
        <v>80</v>
      </c>
      <c r="F94" s="93">
        <v>50</v>
      </c>
      <c r="G94" s="93">
        <v>40</v>
      </c>
      <c r="H94" s="94">
        <f t="shared" si="2"/>
        <v>170</v>
      </c>
      <c r="I94" s="167">
        <v>206.91</v>
      </c>
      <c r="J94" s="168"/>
      <c r="K94" s="165"/>
      <c r="L94" s="138">
        <f>(K94*H94)</f>
        <v>0</v>
      </c>
    </row>
    <row r="95" spans="1:13">
      <c r="A95" s="97"/>
      <c r="B95" s="91">
        <v>68</v>
      </c>
      <c r="C95" s="28" t="s">
        <v>20</v>
      </c>
      <c r="D95" s="92" t="s">
        <v>21</v>
      </c>
      <c r="E95" s="93">
        <v>80</v>
      </c>
      <c r="F95" s="93">
        <v>50</v>
      </c>
      <c r="G95" s="93">
        <v>40</v>
      </c>
      <c r="H95" s="94">
        <f t="shared" si="2"/>
        <v>170</v>
      </c>
      <c r="I95" s="167">
        <v>212.42</v>
      </c>
      <c r="J95" s="168"/>
      <c r="K95" s="165"/>
      <c r="L95" s="138">
        <f>(K95*H95)</f>
        <v>0</v>
      </c>
    </row>
    <row r="96" spans="1:13" ht="25.5">
      <c r="B96" s="91">
        <v>69</v>
      </c>
      <c r="C96" s="28" t="s">
        <v>24</v>
      </c>
      <c r="D96" s="92" t="s">
        <v>21</v>
      </c>
      <c r="E96" s="93">
        <v>80</v>
      </c>
      <c r="F96" s="93">
        <v>50</v>
      </c>
      <c r="G96" s="93">
        <v>40</v>
      </c>
      <c r="H96" s="94">
        <f t="shared" si="2"/>
        <v>170</v>
      </c>
      <c r="I96" s="167">
        <v>134.36000000000001</v>
      </c>
      <c r="J96" s="168"/>
      <c r="K96" s="165"/>
      <c r="L96" s="138">
        <f>(K96*H96)</f>
        <v>0</v>
      </c>
    </row>
    <row r="97" spans="2:13" ht="25.5">
      <c r="B97" s="91">
        <v>70</v>
      </c>
      <c r="C97" s="28" t="s">
        <v>26</v>
      </c>
      <c r="D97" s="92" t="s">
        <v>21</v>
      </c>
      <c r="E97" s="93">
        <v>80</v>
      </c>
      <c r="F97" s="93">
        <v>50</v>
      </c>
      <c r="G97" s="93">
        <v>40</v>
      </c>
      <c r="H97" s="94">
        <f t="shared" si="2"/>
        <v>170</v>
      </c>
      <c r="I97" s="167">
        <v>228.18</v>
      </c>
      <c r="J97" s="168"/>
      <c r="K97" s="165"/>
      <c r="L97" s="138">
        <f>(K97*H97)</f>
        <v>0</v>
      </c>
    </row>
    <row r="98" spans="2:13">
      <c r="B98" s="91">
        <v>71</v>
      </c>
      <c r="C98" s="28" t="s">
        <v>28</v>
      </c>
      <c r="D98" s="92" t="s">
        <v>29</v>
      </c>
      <c r="E98" s="93">
        <v>500</v>
      </c>
      <c r="F98" s="93">
        <v>4000</v>
      </c>
      <c r="G98" s="93">
        <v>400</v>
      </c>
      <c r="H98" s="146">
        <f t="shared" si="2"/>
        <v>4900</v>
      </c>
      <c r="I98" s="167">
        <v>37.93</v>
      </c>
      <c r="J98" s="137"/>
      <c r="K98" s="165"/>
      <c r="L98" s="138">
        <f>(K98*H98)</f>
        <v>0</v>
      </c>
    </row>
    <row r="99" spans="2:13" ht="38.25">
      <c r="B99" s="91">
        <v>72</v>
      </c>
      <c r="C99" s="28" t="s">
        <v>30</v>
      </c>
      <c r="D99" s="92" t="s">
        <v>31</v>
      </c>
      <c r="E99" s="93">
        <v>150</v>
      </c>
      <c r="F99" s="93">
        <v>150</v>
      </c>
      <c r="G99" s="93">
        <v>200</v>
      </c>
      <c r="H99" s="94">
        <f t="shared" si="2"/>
        <v>500</v>
      </c>
      <c r="I99" s="167">
        <v>101.54</v>
      </c>
      <c r="J99" s="168"/>
      <c r="K99" s="165"/>
      <c r="L99" s="138">
        <f>(K99*H99)</f>
        <v>0</v>
      </c>
    </row>
    <row r="100" spans="2:13">
      <c r="B100" s="91">
        <v>73</v>
      </c>
      <c r="C100" s="28" t="s">
        <v>34</v>
      </c>
      <c r="D100" s="92" t="s">
        <v>35</v>
      </c>
      <c r="E100" s="93">
        <v>100</v>
      </c>
      <c r="F100" s="93">
        <v>100</v>
      </c>
      <c r="G100" s="93">
        <v>100</v>
      </c>
      <c r="H100" s="94">
        <f t="shared" ref="H100:H163" si="3">SUM(E100:G100)</f>
        <v>300</v>
      </c>
      <c r="I100" s="167">
        <v>40.03</v>
      </c>
      <c r="J100" s="168"/>
      <c r="K100" s="165"/>
      <c r="L100" s="138">
        <f>(K100*H100)</f>
        <v>0</v>
      </c>
    </row>
    <row r="101" spans="2:13" ht="25.5">
      <c r="B101" s="91">
        <v>74</v>
      </c>
      <c r="C101" s="28" t="s">
        <v>37</v>
      </c>
      <c r="D101" s="92" t="s">
        <v>35</v>
      </c>
      <c r="E101" s="93">
        <v>400</v>
      </c>
      <c r="F101" s="93">
        <v>300</v>
      </c>
      <c r="G101" s="93">
        <v>500</v>
      </c>
      <c r="H101" s="94">
        <f t="shared" si="3"/>
        <v>1200</v>
      </c>
      <c r="I101" s="167">
        <v>33.590000000000003</v>
      </c>
      <c r="J101" s="168"/>
      <c r="K101" s="165"/>
      <c r="L101" s="138">
        <f>(K101*H101)</f>
        <v>0</v>
      </c>
    </row>
    <row r="102" spans="2:13">
      <c r="B102" s="91">
        <v>75</v>
      </c>
      <c r="C102" s="28" t="s">
        <v>40</v>
      </c>
      <c r="D102" s="92" t="s">
        <v>35</v>
      </c>
      <c r="E102" s="93">
        <v>150</v>
      </c>
      <c r="F102" s="93">
        <v>150</v>
      </c>
      <c r="G102" s="93">
        <v>200</v>
      </c>
      <c r="H102" s="94">
        <f t="shared" si="3"/>
        <v>500</v>
      </c>
      <c r="I102" s="167">
        <v>19.84</v>
      </c>
      <c r="J102" s="168"/>
      <c r="K102" s="165"/>
      <c r="L102" s="138">
        <f>(K102*H102)</f>
        <v>0</v>
      </c>
    </row>
    <row r="103" spans="2:13" ht="25.5">
      <c r="B103" s="91">
        <v>76</v>
      </c>
      <c r="C103" s="28" t="s">
        <v>43</v>
      </c>
      <c r="D103" s="92" t="s">
        <v>35</v>
      </c>
      <c r="E103" s="93">
        <v>50</v>
      </c>
      <c r="F103" s="93">
        <v>50</v>
      </c>
      <c r="G103" s="93">
        <v>25</v>
      </c>
      <c r="H103" s="94">
        <f t="shared" si="3"/>
        <v>125</v>
      </c>
      <c r="I103" s="167">
        <v>219.78</v>
      </c>
      <c r="J103" s="168"/>
      <c r="K103" s="165"/>
      <c r="L103" s="138">
        <f>(K103*H103)</f>
        <v>0</v>
      </c>
    </row>
    <row r="104" spans="2:13" ht="25.5">
      <c r="B104" s="91">
        <v>77</v>
      </c>
      <c r="C104" s="28" t="s">
        <v>45</v>
      </c>
      <c r="D104" s="92" t="s">
        <v>35</v>
      </c>
      <c r="E104" s="93">
        <v>15</v>
      </c>
      <c r="F104" s="93">
        <v>10</v>
      </c>
      <c r="G104" s="93">
        <v>20</v>
      </c>
      <c r="H104" s="94">
        <f t="shared" si="3"/>
        <v>45</v>
      </c>
      <c r="I104" s="167">
        <v>281.27999999999997</v>
      </c>
      <c r="J104" s="168"/>
      <c r="K104" s="165"/>
      <c r="L104" s="138">
        <f>(K104*H104)</f>
        <v>0</v>
      </c>
    </row>
    <row r="105" spans="2:13">
      <c r="B105" s="91">
        <v>78</v>
      </c>
      <c r="C105" s="40" t="s">
        <v>47</v>
      </c>
      <c r="D105" s="98" t="s">
        <v>48</v>
      </c>
      <c r="E105" s="99">
        <v>10</v>
      </c>
      <c r="F105" s="99">
        <v>10</v>
      </c>
      <c r="G105" s="99">
        <v>15</v>
      </c>
      <c r="H105" s="94">
        <f t="shared" si="3"/>
        <v>35</v>
      </c>
      <c r="I105" s="167">
        <v>4148.68</v>
      </c>
      <c r="J105" s="168"/>
      <c r="K105" s="165"/>
      <c r="L105" s="138">
        <f>(K105*H105)</f>
        <v>0</v>
      </c>
    </row>
    <row r="106" spans="2:13" ht="15" customHeight="1" thickBot="1">
      <c r="B106" s="148" t="s">
        <v>274</v>
      </c>
      <c r="C106" s="149"/>
      <c r="D106" s="149"/>
      <c r="E106" s="149"/>
      <c r="F106" s="149"/>
      <c r="G106" s="149"/>
      <c r="H106" s="149"/>
      <c r="I106" s="149"/>
      <c r="J106" s="149"/>
      <c r="K106" s="150"/>
      <c r="L106" s="96">
        <f>SUM(L94:L105)</f>
        <v>0</v>
      </c>
      <c r="M106" s="147"/>
    </row>
    <row r="107" spans="2:13" ht="13.5" thickBot="1">
      <c r="B107" s="85"/>
      <c r="C107" s="85"/>
      <c r="D107" s="86"/>
      <c r="E107" s="86"/>
      <c r="F107" s="86"/>
      <c r="G107" s="86"/>
      <c r="H107" s="87"/>
      <c r="I107" s="164"/>
      <c r="J107" s="87"/>
      <c r="K107" s="139"/>
      <c r="L107" s="86"/>
    </row>
    <row r="108" spans="2:13">
      <c r="B108" s="125" t="s">
        <v>255</v>
      </c>
      <c r="C108" s="126"/>
      <c r="D108" s="126"/>
      <c r="E108" s="126"/>
      <c r="F108" s="126"/>
      <c r="G108" s="126"/>
      <c r="H108" s="127"/>
      <c r="I108" s="127"/>
      <c r="J108" s="127"/>
      <c r="K108" s="128"/>
      <c r="L108" s="129"/>
    </row>
    <row r="109" spans="2:13" ht="24">
      <c r="B109" s="100" t="s">
        <v>5</v>
      </c>
      <c r="C109" s="14" t="s">
        <v>6</v>
      </c>
      <c r="D109" s="89" t="s">
        <v>57</v>
      </c>
      <c r="E109" s="89" t="s">
        <v>238</v>
      </c>
      <c r="F109" s="89" t="s">
        <v>239</v>
      </c>
      <c r="G109" s="89" t="s">
        <v>240</v>
      </c>
      <c r="H109" s="89" t="s">
        <v>58</v>
      </c>
      <c r="I109" s="176" t="s">
        <v>282</v>
      </c>
      <c r="J109" s="177" t="s">
        <v>281</v>
      </c>
      <c r="K109" s="90" t="s">
        <v>266</v>
      </c>
      <c r="L109" s="90" t="s">
        <v>267</v>
      </c>
    </row>
    <row r="110" spans="2:13" ht="51">
      <c r="B110" s="101">
        <v>79</v>
      </c>
      <c r="C110" s="28" t="s">
        <v>62</v>
      </c>
      <c r="D110" s="92" t="s">
        <v>48</v>
      </c>
      <c r="E110" s="93">
        <v>50</v>
      </c>
      <c r="F110" s="93">
        <v>50</v>
      </c>
      <c r="G110" s="93">
        <v>50</v>
      </c>
      <c r="H110" s="94">
        <f t="shared" si="3"/>
        <v>150</v>
      </c>
      <c r="I110" s="167">
        <v>770.27</v>
      </c>
      <c r="J110" s="168"/>
      <c r="K110" s="138"/>
      <c r="L110" s="138">
        <f>(K110*H110)</f>
        <v>0</v>
      </c>
    </row>
    <row r="111" spans="2:13" ht="25.5">
      <c r="B111" s="101">
        <v>80</v>
      </c>
      <c r="C111" s="28" t="s">
        <v>65</v>
      </c>
      <c r="D111" s="92" t="s">
        <v>35</v>
      </c>
      <c r="E111" s="93">
        <v>150</v>
      </c>
      <c r="F111" s="93">
        <v>150</v>
      </c>
      <c r="G111" s="93">
        <v>120</v>
      </c>
      <c r="H111" s="94">
        <f t="shared" si="3"/>
        <v>420</v>
      </c>
      <c r="I111" s="167">
        <v>426.67</v>
      </c>
      <c r="J111" s="168"/>
      <c r="K111" s="138"/>
      <c r="L111" s="138">
        <f>(K111*H111)</f>
        <v>0</v>
      </c>
    </row>
    <row r="112" spans="2:13">
      <c r="B112" s="101">
        <v>81</v>
      </c>
      <c r="C112" s="28" t="s">
        <v>67</v>
      </c>
      <c r="D112" s="92" t="s">
        <v>35</v>
      </c>
      <c r="E112" s="93">
        <v>60</v>
      </c>
      <c r="F112" s="93">
        <v>50</v>
      </c>
      <c r="G112" s="93">
        <v>30</v>
      </c>
      <c r="H112" s="94">
        <f t="shared" si="3"/>
        <v>140</v>
      </c>
      <c r="I112" s="167">
        <v>724.28</v>
      </c>
      <c r="J112" s="168"/>
      <c r="K112" s="138"/>
      <c r="L112" s="138">
        <f>(K112*H112)</f>
        <v>0</v>
      </c>
    </row>
    <row r="113" spans="2:13" ht="38.25">
      <c r="B113" s="101">
        <v>82</v>
      </c>
      <c r="C113" s="28" t="s">
        <v>69</v>
      </c>
      <c r="D113" s="92" t="s">
        <v>35</v>
      </c>
      <c r="E113" s="93">
        <v>60</v>
      </c>
      <c r="F113" s="93">
        <v>50</v>
      </c>
      <c r="G113" s="93">
        <v>60</v>
      </c>
      <c r="H113" s="94">
        <f t="shared" si="3"/>
        <v>170</v>
      </c>
      <c r="I113" s="167">
        <v>431.94</v>
      </c>
      <c r="J113" s="168"/>
      <c r="K113" s="138"/>
      <c r="L113" s="138">
        <f>(K113*H113)</f>
        <v>0</v>
      </c>
    </row>
    <row r="114" spans="2:13" ht="24">
      <c r="B114" s="101">
        <v>83</v>
      </c>
      <c r="C114" s="28" t="s">
        <v>72</v>
      </c>
      <c r="D114" s="92" t="s">
        <v>73</v>
      </c>
      <c r="E114" s="93">
        <v>150</v>
      </c>
      <c r="F114" s="93">
        <v>150</v>
      </c>
      <c r="G114" s="93">
        <v>100</v>
      </c>
      <c r="H114" s="94">
        <f t="shared" si="3"/>
        <v>400</v>
      </c>
      <c r="I114" s="167">
        <v>61.1</v>
      </c>
      <c r="J114" s="168"/>
      <c r="K114" s="138"/>
      <c r="L114" s="138">
        <f>(K114*H114)</f>
        <v>0</v>
      </c>
    </row>
    <row r="115" spans="2:13" ht="25.5">
      <c r="B115" s="101">
        <v>84</v>
      </c>
      <c r="C115" s="28" t="s">
        <v>76</v>
      </c>
      <c r="D115" s="92" t="s">
        <v>35</v>
      </c>
      <c r="E115" s="93">
        <v>200</v>
      </c>
      <c r="F115" s="93">
        <v>100</v>
      </c>
      <c r="G115" s="93">
        <v>150</v>
      </c>
      <c r="H115" s="94">
        <f t="shared" si="3"/>
        <v>450</v>
      </c>
      <c r="I115" s="167">
        <v>51.38</v>
      </c>
      <c r="J115" s="168"/>
      <c r="K115" s="138"/>
      <c r="L115" s="138">
        <f>(K115*H115)</f>
        <v>0</v>
      </c>
    </row>
    <row r="116" spans="2:13">
      <c r="B116" s="101">
        <v>85</v>
      </c>
      <c r="C116" s="28" t="s">
        <v>78</v>
      </c>
      <c r="D116" s="92" t="s">
        <v>29</v>
      </c>
      <c r="E116" s="93">
        <v>250</v>
      </c>
      <c r="F116" s="93">
        <v>200</v>
      </c>
      <c r="G116" s="93">
        <v>200</v>
      </c>
      <c r="H116" s="94">
        <f t="shared" si="3"/>
        <v>650</v>
      </c>
      <c r="I116" s="167">
        <v>118.1</v>
      </c>
      <c r="J116" s="168"/>
      <c r="K116" s="138"/>
      <c r="L116" s="138">
        <f>(K116*H116)</f>
        <v>0</v>
      </c>
    </row>
    <row r="117" spans="2:13" ht="24">
      <c r="B117" s="101">
        <v>86</v>
      </c>
      <c r="C117" s="28" t="s">
        <v>81</v>
      </c>
      <c r="D117" s="92" t="s">
        <v>256</v>
      </c>
      <c r="E117" s="93">
        <v>100</v>
      </c>
      <c r="F117" s="93">
        <v>100</v>
      </c>
      <c r="G117" s="93">
        <v>100</v>
      </c>
      <c r="H117" s="94">
        <f t="shared" si="3"/>
        <v>300</v>
      </c>
      <c r="I117" s="167">
        <v>77.959999999999994</v>
      </c>
      <c r="J117" s="168"/>
      <c r="K117" s="138"/>
      <c r="L117" s="138">
        <f>(K117*H117)</f>
        <v>0</v>
      </c>
    </row>
    <row r="118" spans="2:13">
      <c r="B118" s="101">
        <v>87</v>
      </c>
      <c r="C118" s="28" t="s">
        <v>83</v>
      </c>
      <c r="D118" s="92" t="s">
        <v>84</v>
      </c>
      <c r="E118" s="93">
        <v>50</v>
      </c>
      <c r="F118" s="93">
        <v>50</v>
      </c>
      <c r="G118" s="93">
        <v>50</v>
      </c>
      <c r="H118" s="94">
        <f t="shared" si="3"/>
        <v>150</v>
      </c>
      <c r="I118" s="167">
        <v>138.01</v>
      </c>
      <c r="J118" s="168"/>
      <c r="K118" s="138"/>
      <c r="L118" s="138">
        <f>(K118*H118)</f>
        <v>0</v>
      </c>
    </row>
    <row r="119" spans="2:13" ht="25.5">
      <c r="B119" s="101">
        <v>88</v>
      </c>
      <c r="C119" s="28" t="s">
        <v>86</v>
      </c>
      <c r="D119" s="92" t="s">
        <v>29</v>
      </c>
      <c r="E119" s="93">
        <v>1000</v>
      </c>
      <c r="F119" s="93">
        <v>1000</v>
      </c>
      <c r="G119" s="93">
        <v>1500</v>
      </c>
      <c r="H119" s="94">
        <f t="shared" si="3"/>
        <v>3500</v>
      </c>
      <c r="I119" s="167">
        <v>76.75</v>
      </c>
      <c r="J119" s="168"/>
      <c r="K119" s="138"/>
      <c r="L119" s="138">
        <f>(K119*H119)</f>
        <v>0</v>
      </c>
    </row>
    <row r="120" spans="2:13">
      <c r="B120" s="101">
        <v>89</v>
      </c>
      <c r="C120" s="28" t="s">
        <v>88</v>
      </c>
      <c r="D120" s="92" t="s">
        <v>84</v>
      </c>
      <c r="E120" s="93">
        <v>60</v>
      </c>
      <c r="F120" s="93">
        <v>60</v>
      </c>
      <c r="G120" s="93">
        <v>100</v>
      </c>
      <c r="H120" s="94">
        <f t="shared" si="3"/>
        <v>220</v>
      </c>
      <c r="I120" s="167">
        <v>1757.76</v>
      </c>
      <c r="J120" s="168"/>
      <c r="K120" s="138"/>
      <c r="L120" s="138">
        <f>(K120*H120)</f>
        <v>0</v>
      </c>
    </row>
    <row r="121" spans="2:13">
      <c r="B121" s="101">
        <v>90</v>
      </c>
      <c r="C121" s="28" t="s">
        <v>90</v>
      </c>
      <c r="D121" s="92" t="s">
        <v>84</v>
      </c>
      <c r="E121" s="93">
        <v>60</v>
      </c>
      <c r="F121" s="93">
        <v>60</v>
      </c>
      <c r="G121" s="93">
        <v>50</v>
      </c>
      <c r="H121" s="94">
        <f t="shared" si="3"/>
        <v>170</v>
      </c>
      <c r="I121" s="167">
        <v>2461.2399999999998</v>
      </c>
      <c r="J121" s="168"/>
      <c r="K121" s="138"/>
      <c r="L121" s="138">
        <f>(K121*H121)</f>
        <v>0</v>
      </c>
    </row>
    <row r="122" spans="2:13">
      <c r="B122" s="101">
        <v>91</v>
      </c>
      <c r="C122" s="28" t="s">
        <v>92</v>
      </c>
      <c r="D122" s="92" t="s">
        <v>84</v>
      </c>
      <c r="E122" s="93">
        <v>20</v>
      </c>
      <c r="F122" s="93">
        <v>20</v>
      </c>
      <c r="G122" s="93">
        <v>10</v>
      </c>
      <c r="H122" s="94">
        <f t="shared" si="3"/>
        <v>50</v>
      </c>
      <c r="I122" s="167">
        <v>790.13</v>
      </c>
      <c r="J122" s="168"/>
      <c r="K122" s="138"/>
      <c r="L122" s="138">
        <f>(K122*H122)</f>
        <v>0</v>
      </c>
    </row>
    <row r="123" spans="2:13" ht="38.25">
      <c r="B123" s="101">
        <v>92</v>
      </c>
      <c r="C123" s="28" t="s">
        <v>95</v>
      </c>
      <c r="D123" s="92" t="s">
        <v>84</v>
      </c>
      <c r="E123" s="93">
        <v>20</v>
      </c>
      <c r="F123" s="93">
        <v>20</v>
      </c>
      <c r="G123" s="93">
        <v>10</v>
      </c>
      <c r="H123" s="102">
        <f t="shared" si="3"/>
        <v>50</v>
      </c>
      <c r="I123" s="167">
        <v>537.29</v>
      </c>
      <c r="J123" s="178"/>
      <c r="K123" s="138"/>
      <c r="L123" s="138">
        <f>(K123*H123)</f>
        <v>0</v>
      </c>
    </row>
    <row r="124" spans="2:13">
      <c r="B124" s="101">
        <v>93</v>
      </c>
      <c r="C124" s="28" t="s">
        <v>97</v>
      </c>
      <c r="D124" s="92" t="s">
        <v>84</v>
      </c>
      <c r="E124" s="93">
        <v>50</v>
      </c>
      <c r="F124" s="93">
        <v>60</v>
      </c>
      <c r="G124" s="93">
        <v>60</v>
      </c>
      <c r="H124" s="94">
        <f t="shared" si="3"/>
        <v>170</v>
      </c>
      <c r="I124" s="167">
        <v>1738.28</v>
      </c>
      <c r="J124" s="168"/>
      <c r="K124" s="138"/>
      <c r="L124" s="138">
        <f>(K124*H124)</f>
        <v>0</v>
      </c>
    </row>
    <row r="125" spans="2:13" ht="25.5">
      <c r="B125" s="101">
        <v>94</v>
      </c>
      <c r="C125" s="28" t="s">
        <v>99</v>
      </c>
      <c r="D125" s="92" t="s">
        <v>84</v>
      </c>
      <c r="E125" s="93">
        <v>20</v>
      </c>
      <c r="F125" s="93">
        <v>20</v>
      </c>
      <c r="G125" s="93">
        <v>20</v>
      </c>
      <c r="H125" s="94">
        <f t="shared" si="3"/>
        <v>60</v>
      </c>
      <c r="I125" s="167">
        <v>1264.2</v>
      </c>
      <c r="J125" s="168"/>
      <c r="K125" s="138"/>
      <c r="L125" s="138">
        <f>(K125*H125)</f>
        <v>0</v>
      </c>
    </row>
    <row r="126" spans="2:13">
      <c r="B126" s="101">
        <v>95</v>
      </c>
      <c r="C126" s="28" t="s">
        <v>100</v>
      </c>
      <c r="D126" s="98" t="s">
        <v>29</v>
      </c>
      <c r="E126" s="99">
        <v>100</v>
      </c>
      <c r="F126" s="99">
        <v>100</v>
      </c>
      <c r="G126" s="99">
        <v>100</v>
      </c>
      <c r="H126" s="94">
        <f t="shared" si="3"/>
        <v>300</v>
      </c>
      <c r="I126" s="167">
        <v>155.34</v>
      </c>
      <c r="J126" s="168"/>
      <c r="K126" s="140"/>
      <c r="L126" s="138">
        <f>(K126*H126)</f>
        <v>0</v>
      </c>
    </row>
    <row r="127" spans="2:13" ht="15" customHeight="1" thickBot="1">
      <c r="B127" s="148" t="s">
        <v>275</v>
      </c>
      <c r="C127" s="149"/>
      <c r="D127" s="149"/>
      <c r="E127" s="149"/>
      <c r="F127" s="149"/>
      <c r="G127" s="149"/>
      <c r="H127" s="149"/>
      <c r="I127" s="149"/>
      <c r="J127" s="149"/>
      <c r="K127" s="150"/>
      <c r="L127" s="96">
        <f>SUM(L110:L126)</f>
        <v>0</v>
      </c>
      <c r="M127" s="147"/>
    </row>
    <row r="129" spans="2:13">
      <c r="K129" s="179"/>
    </row>
    <row r="130" spans="2:13">
      <c r="B130" s="170" t="s">
        <v>257</v>
      </c>
      <c r="C130" s="171"/>
      <c r="D130" s="171"/>
      <c r="E130" s="171"/>
      <c r="F130" s="171"/>
      <c r="G130" s="171"/>
      <c r="H130" s="172"/>
      <c r="I130" s="172"/>
      <c r="J130" s="172"/>
      <c r="K130" s="173"/>
      <c r="L130" s="171"/>
    </row>
    <row r="131" spans="2:13" ht="24">
      <c r="B131" s="88" t="s">
        <v>5</v>
      </c>
      <c r="C131" s="14" t="s">
        <v>6</v>
      </c>
      <c r="D131" s="89" t="s">
        <v>57</v>
      </c>
      <c r="E131" s="89" t="s">
        <v>238</v>
      </c>
      <c r="F131" s="89" t="s">
        <v>239</v>
      </c>
      <c r="G131" s="89" t="s">
        <v>240</v>
      </c>
      <c r="H131" s="156" t="s">
        <v>58</v>
      </c>
      <c r="I131" s="166" t="s">
        <v>282</v>
      </c>
      <c r="J131" s="174" t="s">
        <v>281</v>
      </c>
      <c r="K131" s="90" t="s">
        <v>266</v>
      </c>
      <c r="L131" s="90" t="s">
        <v>267</v>
      </c>
    </row>
    <row r="132" spans="2:13" ht="38.25">
      <c r="B132" s="91">
        <v>96</v>
      </c>
      <c r="C132" s="28" t="s">
        <v>115</v>
      </c>
      <c r="D132" s="92" t="s">
        <v>84</v>
      </c>
      <c r="E132" s="93">
        <v>2000</v>
      </c>
      <c r="F132" s="93">
        <v>2000</v>
      </c>
      <c r="G132" s="93">
        <v>2500</v>
      </c>
      <c r="H132" s="94">
        <f t="shared" si="3"/>
        <v>6500</v>
      </c>
      <c r="I132" s="167">
        <v>3.24</v>
      </c>
      <c r="J132" s="168"/>
      <c r="K132" s="138"/>
      <c r="L132" s="138">
        <f>(K132*H132)</f>
        <v>0</v>
      </c>
    </row>
    <row r="133" spans="2:13" ht="51">
      <c r="B133" s="91">
        <v>97</v>
      </c>
      <c r="C133" s="28" t="s">
        <v>117</v>
      </c>
      <c r="D133" s="92" t="s">
        <v>84</v>
      </c>
      <c r="E133" s="93">
        <v>2000</v>
      </c>
      <c r="F133" s="93">
        <v>2000</v>
      </c>
      <c r="G133" s="93">
        <v>2500</v>
      </c>
      <c r="H133" s="94">
        <f t="shared" si="3"/>
        <v>6500</v>
      </c>
      <c r="I133" s="167">
        <v>13.22</v>
      </c>
      <c r="J133" s="168"/>
      <c r="K133" s="138"/>
      <c r="L133" s="138">
        <f>(K133*H133)</f>
        <v>0</v>
      </c>
    </row>
    <row r="134" spans="2:13" ht="25.5">
      <c r="B134" s="91">
        <v>98</v>
      </c>
      <c r="C134" s="28" t="s">
        <v>119</v>
      </c>
      <c r="D134" s="92" t="s">
        <v>84</v>
      </c>
      <c r="E134" s="93">
        <v>2000</v>
      </c>
      <c r="F134" s="93">
        <v>2000</v>
      </c>
      <c r="G134" s="93">
        <v>2500</v>
      </c>
      <c r="H134" s="94">
        <f t="shared" si="3"/>
        <v>6500</v>
      </c>
      <c r="I134" s="167">
        <v>3.68</v>
      </c>
      <c r="J134" s="168"/>
      <c r="K134" s="138"/>
      <c r="L134" s="138">
        <f>(K134*H134)</f>
        <v>0</v>
      </c>
    </row>
    <row r="135" spans="2:13">
      <c r="B135" s="91">
        <v>99</v>
      </c>
      <c r="C135" s="28" t="s">
        <v>121</v>
      </c>
      <c r="D135" s="92" t="s">
        <v>84</v>
      </c>
      <c r="E135" s="93">
        <v>150</v>
      </c>
      <c r="F135" s="93">
        <v>150</v>
      </c>
      <c r="G135" s="93">
        <v>100</v>
      </c>
      <c r="H135" s="94">
        <f t="shared" si="3"/>
        <v>400</v>
      </c>
      <c r="I135" s="167">
        <v>116.94</v>
      </c>
      <c r="J135" s="168"/>
      <c r="K135" s="138"/>
      <c r="L135" s="138">
        <f>(K135*H135)</f>
        <v>0</v>
      </c>
    </row>
    <row r="136" spans="2:13">
      <c r="B136" s="91">
        <v>100</v>
      </c>
      <c r="C136" s="28" t="s">
        <v>123</v>
      </c>
      <c r="D136" s="92" t="s">
        <v>84</v>
      </c>
      <c r="E136" s="93">
        <v>150</v>
      </c>
      <c r="F136" s="93">
        <v>150</v>
      </c>
      <c r="G136" s="93">
        <v>200</v>
      </c>
      <c r="H136" s="94">
        <f t="shared" si="3"/>
        <v>500</v>
      </c>
      <c r="I136" s="167">
        <v>119.57</v>
      </c>
      <c r="J136" s="168"/>
      <c r="K136" s="138"/>
      <c r="L136" s="138">
        <f>(K136*H136)</f>
        <v>0</v>
      </c>
    </row>
    <row r="137" spans="2:13">
      <c r="B137" s="91">
        <v>101</v>
      </c>
      <c r="C137" s="28" t="s">
        <v>125</v>
      </c>
      <c r="D137" s="92" t="s">
        <v>84</v>
      </c>
      <c r="E137" s="93">
        <v>150</v>
      </c>
      <c r="F137" s="93">
        <v>150</v>
      </c>
      <c r="G137" s="93">
        <v>100</v>
      </c>
      <c r="H137" s="94">
        <f t="shared" si="3"/>
        <v>400</v>
      </c>
      <c r="I137" s="167">
        <v>124.84</v>
      </c>
      <c r="J137" s="168"/>
      <c r="K137" s="138"/>
      <c r="L137" s="138">
        <f>(K137*H137)</f>
        <v>0</v>
      </c>
    </row>
    <row r="138" spans="2:13">
      <c r="B138" s="91">
        <v>102</v>
      </c>
      <c r="C138" s="28" t="s">
        <v>127</v>
      </c>
      <c r="D138" s="92" t="s">
        <v>84</v>
      </c>
      <c r="E138" s="93">
        <v>80</v>
      </c>
      <c r="F138" s="93">
        <v>40</v>
      </c>
      <c r="G138" s="93">
        <v>40</v>
      </c>
      <c r="H138" s="94">
        <f t="shared" si="3"/>
        <v>160</v>
      </c>
      <c r="I138" s="167">
        <v>313.83</v>
      </c>
      <c r="J138" s="168"/>
      <c r="K138" s="138"/>
      <c r="L138" s="138">
        <f>(K138*H138)</f>
        <v>0</v>
      </c>
    </row>
    <row r="139" spans="2:13">
      <c r="B139" s="91">
        <v>103</v>
      </c>
      <c r="C139" s="28" t="s">
        <v>129</v>
      </c>
      <c r="D139" s="92" t="s">
        <v>84</v>
      </c>
      <c r="E139" s="93">
        <v>50</v>
      </c>
      <c r="F139" s="93">
        <v>40</v>
      </c>
      <c r="G139" s="93">
        <v>20</v>
      </c>
      <c r="H139" s="146">
        <f t="shared" si="3"/>
        <v>110</v>
      </c>
      <c r="I139" s="167">
        <v>267.97000000000003</v>
      </c>
      <c r="J139" s="137"/>
      <c r="K139" s="138"/>
      <c r="L139" s="138">
        <f>(K139*H139)</f>
        <v>0</v>
      </c>
    </row>
    <row r="140" spans="2:13" ht="25.5">
      <c r="B140" s="91">
        <v>104</v>
      </c>
      <c r="C140" s="28" t="s">
        <v>131</v>
      </c>
      <c r="D140" s="92" t="s">
        <v>84</v>
      </c>
      <c r="E140" s="93">
        <v>1000</v>
      </c>
      <c r="F140" s="93">
        <v>1000</v>
      </c>
      <c r="G140" s="93">
        <v>500</v>
      </c>
      <c r="H140" s="94">
        <f t="shared" si="3"/>
        <v>2500</v>
      </c>
      <c r="I140" s="167">
        <v>11.59</v>
      </c>
      <c r="J140" s="168"/>
      <c r="K140" s="138"/>
      <c r="L140" s="138">
        <f>(K140*H140)</f>
        <v>0</v>
      </c>
    </row>
    <row r="141" spans="2:13" ht="25.5">
      <c r="B141" s="91">
        <v>105</v>
      </c>
      <c r="C141" s="28" t="s">
        <v>133</v>
      </c>
      <c r="D141" s="92" t="s">
        <v>84</v>
      </c>
      <c r="E141" s="93">
        <v>1000</v>
      </c>
      <c r="F141" s="93">
        <v>1000</v>
      </c>
      <c r="G141" s="93">
        <v>500</v>
      </c>
      <c r="H141" s="94">
        <f t="shared" si="3"/>
        <v>2500</v>
      </c>
      <c r="I141" s="167">
        <v>11.59</v>
      </c>
      <c r="J141" s="168"/>
      <c r="K141" s="138"/>
      <c r="L141" s="138">
        <f>(K141*H141)</f>
        <v>0</v>
      </c>
    </row>
    <row r="142" spans="2:13" ht="25.5">
      <c r="B142" s="91">
        <v>106</v>
      </c>
      <c r="C142" s="28" t="s">
        <v>135</v>
      </c>
      <c r="D142" s="92" t="s">
        <v>84</v>
      </c>
      <c r="E142" s="93">
        <v>500</v>
      </c>
      <c r="F142" s="93">
        <v>500</v>
      </c>
      <c r="G142" s="93">
        <v>300</v>
      </c>
      <c r="H142" s="94">
        <f t="shared" si="3"/>
        <v>1300</v>
      </c>
      <c r="I142" s="167">
        <v>21.02</v>
      </c>
      <c r="J142" s="168"/>
      <c r="K142" s="138"/>
      <c r="L142" s="138">
        <f>(K142*H142)</f>
        <v>0</v>
      </c>
    </row>
    <row r="143" spans="2:13" ht="15.75" customHeight="1" thickBot="1">
      <c r="B143" s="143" t="s">
        <v>276</v>
      </c>
      <c r="C143" s="144"/>
      <c r="D143" s="144"/>
      <c r="E143" s="144"/>
      <c r="F143" s="144"/>
      <c r="G143" s="144"/>
      <c r="H143" s="144"/>
      <c r="I143" s="144"/>
      <c r="J143" s="144"/>
      <c r="K143" s="145"/>
      <c r="L143" s="96">
        <f>SUM(L132:L142)</f>
        <v>0</v>
      </c>
      <c r="M143" s="147"/>
    </row>
    <row r="144" spans="2:13">
      <c r="B144" s="85"/>
      <c r="C144" s="85"/>
      <c r="D144" s="86"/>
      <c r="E144" s="86"/>
      <c r="F144" s="86"/>
      <c r="G144" s="86"/>
      <c r="H144" s="87"/>
      <c r="I144" s="164"/>
      <c r="J144" s="87"/>
      <c r="K144" s="139"/>
      <c r="L144" s="86"/>
    </row>
    <row r="145" spans="2:13">
      <c r="B145" s="130" t="s">
        <v>258</v>
      </c>
      <c r="C145" s="131"/>
      <c r="D145" s="131"/>
      <c r="E145" s="131"/>
      <c r="F145" s="131"/>
      <c r="G145" s="131"/>
      <c r="H145" s="132"/>
      <c r="I145" s="180"/>
      <c r="J145" s="180"/>
      <c r="K145" s="133"/>
      <c r="L145" s="134"/>
    </row>
    <row r="146" spans="2:13" ht="24">
      <c r="B146" s="13" t="s">
        <v>5</v>
      </c>
      <c r="C146" s="14" t="s">
        <v>6</v>
      </c>
      <c r="D146" s="89" t="s">
        <v>8</v>
      </c>
      <c r="E146" s="89" t="s">
        <v>238</v>
      </c>
      <c r="F146" s="89" t="s">
        <v>239</v>
      </c>
      <c r="G146" s="89" t="s">
        <v>240</v>
      </c>
      <c r="H146" s="156" t="s">
        <v>9</v>
      </c>
      <c r="I146" s="166" t="s">
        <v>280</v>
      </c>
      <c r="J146" s="174" t="s">
        <v>281</v>
      </c>
      <c r="K146" s="103" t="s">
        <v>266</v>
      </c>
      <c r="L146" s="103" t="s">
        <v>267</v>
      </c>
    </row>
    <row r="147" spans="2:13" ht="25.5">
      <c r="B147" s="104">
        <v>107</v>
      </c>
      <c r="C147" s="28" t="s">
        <v>144</v>
      </c>
      <c r="D147" s="92" t="s">
        <v>259</v>
      </c>
      <c r="E147" s="93">
        <v>80</v>
      </c>
      <c r="F147" s="93">
        <v>50</v>
      </c>
      <c r="G147" s="93">
        <v>100</v>
      </c>
      <c r="H147" s="94">
        <f t="shared" si="3"/>
        <v>230</v>
      </c>
      <c r="I147" s="167">
        <v>1552.15</v>
      </c>
      <c r="J147" s="168"/>
      <c r="K147" s="165"/>
      <c r="L147" s="138">
        <f>(K147*H147)</f>
        <v>0</v>
      </c>
    </row>
    <row r="148" spans="2:13" ht="25.5">
      <c r="B148" s="104">
        <v>108</v>
      </c>
      <c r="C148" s="28" t="s">
        <v>147</v>
      </c>
      <c r="D148" s="92" t="s">
        <v>148</v>
      </c>
      <c r="E148" s="93">
        <v>40</v>
      </c>
      <c r="F148" s="93">
        <v>40</v>
      </c>
      <c r="G148" s="93">
        <v>40</v>
      </c>
      <c r="H148" s="94">
        <f t="shared" si="3"/>
        <v>120</v>
      </c>
      <c r="I148" s="167">
        <v>1617.12</v>
      </c>
      <c r="J148" s="168"/>
      <c r="K148" s="165"/>
      <c r="L148" s="138">
        <f>(K148*H148)</f>
        <v>0</v>
      </c>
    </row>
    <row r="149" spans="2:13" ht="24">
      <c r="B149" s="104">
        <v>109</v>
      </c>
      <c r="C149" s="28" t="s">
        <v>150</v>
      </c>
      <c r="D149" s="92" t="s">
        <v>260</v>
      </c>
      <c r="E149" s="93">
        <v>20</v>
      </c>
      <c r="F149" s="93">
        <v>20</v>
      </c>
      <c r="G149" s="93">
        <v>30</v>
      </c>
      <c r="H149" s="94">
        <f t="shared" si="3"/>
        <v>70</v>
      </c>
      <c r="I149" s="167">
        <v>1410.06</v>
      </c>
      <c r="J149" s="168"/>
      <c r="K149" s="165"/>
      <c r="L149" s="138">
        <f>(K149*H149)</f>
        <v>0</v>
      </c>
    </row>
    <row r="150" spans="2:13" ht="25.5">
      <c r="B150" s="104">
        <v>110</v>
      </c>
      <c r="C150" s="28" t="s">
        <v>152</v>
      </c>
      <c r="D150" s="92" t="s">
        <v>148</v>
      </c>
      <c r="E150" s="93">
        <v>10</v>
      </c>
      <c r="F150" s="93">
        <v>40</v>
      </c>
      <c r="G150" s="93">
        <v>20</v>
      </c>
      <c r="H150" s="94">
        <f t="shared" si="3"/>
        <v>70</v>
      </c>
      <c r="I150" s="167">
        <v>1813.07</v>
      </c>
      <c r="J150" s="168"/>
      <c r="K150" s="165"/>
      <c r="L150" s="138">
        <f>(K150*H150)</f>
        <v>0</v>
      </c>
    </row>
    <row r="151" spans="2:13" ht="24">
      <c r="B151" s="104">
        <v>111</v>
      </c>
      <c r="C151" s="28" t="s">
        <v>154</v>
      </c>
      <c r="D151" s="92" t="s">
        <v>260</v>
      </c>
      <c r="E151" s="93">
        <v>30</v>
      </c>
      <c r="F151" s="93">
        <v>30</v>
      </c>
      <c r="G151" s="93">
        <v>30</v>
      </c>
      <c r="H151" s="94">
        <f t="shared" si="3"/>
        <v>90</v>
      </c>
      <c r="I151" s="167">
        <v>469.33</v>
      </c>
      <c r="J151" s="168"/>
      <c r="K151" s="165"/>
      <c r="L151" s="138">
        <f>(K151*H151)</f>
        <v>0</v>
      </c>
    </row>
    <row r="152" spans="2:13" ht="24">
      <c r="B152" s="104">
        <v>112</v>
      </c>
      <c r="C152" s="28" t="s">
        <v>156</v>
      </c>
      <c r="D152" s="92" t="s">
        <v>260</v>
      </c>
      <c r="E152" s="93">
        <v>5</v>
      </c>
      <c r="F152" s="93">
        <v>20</v>
      </c>
      <c r="G152" s="93">
        <v>10</v>
      </c>
      <c r="H152" s="94">
        <f t="shared" si="3"/>
        <v>35</v>
      </c>
      <c r="I152" s="167">
        <v>539.91999999999996</v>
      </c>
      <c r="J152" s="168"/>
      <c r="K152" s="165"/>
      <c r="L152" s="138">
        <f>(K152*H152)</f>
        <v>0</v>
      </c>
    </row>
    <row r="153" spans="2:13" ht="15" customHeight="1">
      <c r="B153" s="151" t="s">
        <v>277</v>
      </c>
      <c r="C153" s="144"/>
      <c r="D153" s="144"/>
      <c r="E153" s="144"/>
      <c r="F153" s="144"/>
      <c r="G153" s="144"/>
      <c r="H153" s="144"/>
      <c r="I153" s="144"/>
      <c r="J153" s="144"/>
      <c r="K153" s="145"/>
      <c r="L153" s="105">
        <f>SUM(L147:L152)</f>
        <v>0</v>
      </c>
      <c r="M153" s="141"/>
    </row>
    <row r="154" spans="2:13" ht="13.5" thickBot="1">
      <c r="B154" s="85"/>
      <c r="C154" s="85"/>
      <c r="D154" s="86"/>
      <c r="E154" s="86"/>
      <c r="F154" s="86"/>
      <c r="G154" s="86"/>
      <c r="H154" s="87"/>
      <c r="I154" s="164"/>
      <c r="J154" s="87"/>
      <c r="K154" s="139"/>
      <c r="L154" s="86"/>
    </row>
    <row r="155" spans="2:13">
      <c r="B155" s="120" t="s">
        <v>261</v>
      </c>
      <c r="C155" s="121"/>
      <c r="D155" s="121"/>
      <c r="E155" s="121"/>
      <c r="F155" s="121"/>
      <c r="G155" s="121"/>
      <c r="H155" s="122"/>
      <c r="I155" s="122"/>
      <c r="J155" s="122"/>
      <c r="K155" s="124"/>
      <c r="L155" s="123"/>
    </row>
    <row r="156" spans="2:13" ht="24">
      <c r="B156" s="88" t="s">
        <v>5</v>
      </c>
      <c r="C156" s="14" t="s">
        <v>6</v>
      </c>
      <c r="D156" s="89" t="s">
        <v>8</v>
      </c>
      <c r="E156" s="89" t="s">
        <v>238</v>
      </c>
      <c r="F156" s="89" t="s">
        <v>239</v>
      </c>
      <c r="G156" s="89" t="s">
        <v>240</v>
      </c>
      <c r="H156" s="89" t="s">
        <v>9</v>
      </c>
      <c r="I156" s="181" t="s">
        <v>280</v>
      </c>
      <c r="J156" s="182" t="s">
        <v>281</v>
      </c>
      <c r="K156" s="89" t="s">
        <v>266</v>
      </c>
      <c r="L156" s="89" t="s">
        <v>267</v>
      </c>
    </row>
    <row r="157" spans="2:13">
      <c r="B157" s="91">
        <v>113</v>
      </c>
      <c r="C157" s="28" t="s">
        <v>165</v>
      </c>
      <c r="D157" s="92" t="s">
        <v>21</v>
      </c>
      <c r="E157" s="93">
        <v>5000</v>
      </c>
      <c r="F157" s="93">
        <v>3000</v>
      </c>
      <c r="G157" s="93">
        <v>0</v>
      </c>
      <c r="H157" s="94">
        <f t="shared" si="3"/>
        <v>8000</v>
      </c>
      <c r="I157" s="167">
        <v>17.79</v>
      </c>
      <c r="J157" s="168"/>
      <c r="K157" s="138"/>
      <c r="L157" s="138">
        <f>(K157*H157)</f>
        <v>0</v>
      </c>
    </row>
    <row r="158" spans="2:13">
      <c r="B158" s="91">
        <v>114</v>
      </c>
      <c r="C158" s="28" t="s">
        <v>169</v>
      </c>
      <c r="D158" s="92"/>
      <c r="E158" s="93">
        <v>5000</v>
      </c>
      <c r="F158" s="93">
        <v>2000</v>
      </c>
      <c r="G158" s="93">
        <v>3000</v>
      </c>
      <c r="H158" s="94">
        <f t="shared" si="3"/>
        <v>10000</v>
      </c>
      <c r="I158" s="167">
        <v>8.0399999999999991</v>
      </c>
      <c r="J158" s="168"/>
      <c r="K158" s="138"/>
      <c r="L158" s="138">
        <f>(K158*H158)</f>
        <v>0</v>
      </c>
    </row>
    <row r="159" spans="2:13" ht="15.75">
      <c r="B159" s="91">
        <v>115</v>
      </c>
      <c r="C159" s="106" t="s">
        <v>170</v>
      </c>
      <c r="D159" s="92" t="s">
        <v>21</v>
      </c>
      <c r="E159" s="93">
        <v>5000</v>
      </c>
      <c r="F159" s="93">
        <v>3000</v>
      </c>
      <c r="G159" s="93">
        <v>0</v>
      </c>
      <c r="H159" s="94">
        <f t="shared" si="3"/>
        <v>8000</v>
      </c>
      <c r="I159" s="167">
        <v>6.67</v>
      </c>
      <c r="J159" s="168"/>
      <c r="K159" s="138"/>
      <c r="L159" s="138">
        <f>(K159*H159)</f>
        <v>0</v>
      </c>
    </row>
    <row r="160" spans="2:13">
      <c r="B160" s="91">
        <v>116</v>
      </c>
      <c r="C160" s="28" t="s">
        <v>172</v>
      </c>
      <c r="D160" s="92" t="s">
        <v>21</v>
      </c>
      <c r="E160" s="93">
        <v>5000</v>
      </c>
      <c r="F160" s="93">
        <v>3000</v>
      </c>
      <c r="G160" s="93">
        <v>3000</v>
      </c>
      <c r="H160" s="94">
        <f t="shared" si="3"/>
        <v>11000</v>
      </c>
      <c r="I160" s="167">
        <v>16.260000000000002</v>
      </c>
      <c r="J160" s="168"/>
      <c r="K160" s="138"/>
      <c r="L160" s="138">
        <f>(K160*H160)</f>
        <v>0</v>
      </c>
    </row>
    <row r="161" spans="2:13">
      <c r="B161" s="91">
        <v>117</v>
      </c>
      <c r="C161" s="28" t="s">
        <v>262</v>
      </c>
      <c r="D161" s="92" t="s">
        <v>21</v>
      </c>
      <c r="E161" s="93">
        <v>5000</v>
      </c>
      <c r="F161" s="93">
        <v>3000</v>
      </c>
      <c r="G161" s="93">
        <v>3000</v>
      </c>
      <c r="H161" s="94">
        <f t="shared" si="3"/>
        <v>11000</v>
      </c>
      <c r="I161" s="167">
        <v>11.01</v>
      </c>
      <c r="J161" s="168"/>
      <c r="K161" s="138"/>
      <c r="L161" s="138">
        <f>(K161*H161)</f>
        <v>0</v>
      </c>
    </row>
    <row r="162" spans="2:13">
      <c r="B162" s="91">
        <v>118</v>
      </c>
      <c r="C162" s="28" t="s">
        <v>176</v>
      </c>
      <c r="D162" s="92" t="s">
        <v>21</v>
      </c>
      <c r="E162" s="93">
        <v>5000</v>
      </c>
      <c r="F162" s="93">
        <v>3000</v>
      </c>
      <c r="G162" s="93">
        <v>3000</v>
      </c>
      <c r="H162" s="94">
        <f t="shared" si="3"/>
        <v>11000</v>
      </c>
      <c r="I162" s="167">
        <v>9.09</v>
      </c>
      <c r="J162" s="168"/>
      <c r="K162" s="138"/>
      <c r="L162" s="138">
        <f>(K162*H162)</f>
        <v>0</v>
      </c>
    </row>
    <row r="163" spans="2:13">
      <c r="B163" s="91">
        <v>119</v>
      </c>
      <c r="C163" s="28" t="s">
        <v>178</v>
      </c>
      <c r="D163" s="92" t="s">
        <v>21</v>
      </c>
      <c r="E163" s="93">
        <v>5000</v>
      </c>
      <c r="F163" s="93">
        <v>4000</v>
      </c>
      <c r="G163" s="93">
        <v>3000</v>
      </c>
      <c r="H163" s="94">
        <f t="shared" si="3"/>
        <v>12000</v>
      </c>
      <c r="I163" s="167">
        <v>17.54</v>
      </c>
      <c r="J163" s="168"/>
      <c r="K163" s="138"/>
      <c r="L163" s="138">
        <f>(K163*H163)</f>
        <v>0</v>
      </c>
    </row>
    <row r="164" spans="2:13" ht="25.5">
      <c r="B164" s="91">
        <v>120</v>
      </c>
      <c r="C164" s="28" t="s">
        <v>263</v>
      </c>
      <c r="D164" s="92" t="s">
        <v>21</v>
      </c>
      <c r="E164" s="93">
        <v>300</v>
      </c>
      <c r="F164" s="93">
        <v>200</v>
      </c>
      <c r="G164" s="93">
        <v>500</v>
      </c>
      <c r="H164" s="94">
        <f t="shared" ref="H164:H188" si="4">SUM(E164:G164)</f>
        <v>1000</v>
      </c>
      <c r="I164" s="167">
        <v>146.19999999999999</v>
      </c>
      <c r="J164" s="168"/>
      <c r="K164" s="138"/>
      <c r="L164" s="138">
        <f>(K164*H164)</f>
        <v>0</v>
      </c>
    </row>
    <row r="165" spans="2:13">
      <c r="B165" s="91">
        <v>121</v>
      </c>
      <c r="C165" s="28" t="s">
        <v>182</v>
      </c>
      <c r="D165" s="92" t="s">
        <v>21</v>
      </c>
      <c r="E165" s="93">
        <v>300</v>
      </c>
      <c r="F165" s="93">
        <v>300</v>
      </c>
      <c r="G165" s="93">
        <v>300</v>
      </c>
      <c r="H165" s="94">
        <f t="shared" si="4"/>
        <v>900</v>
      </c>
      <c r="I165" s="167">
        <v>52.52</v>
      </c>
      <c r="J165" s="168"/>
      <c r="K165" s="138"/>
      <c r="L165" s="138">
        <f>(K165*H165)</f>
        <v>0</v>
      </c>
    </row>
    <row r="166" spans="2:13">
      <c r="B166" s="91">
        <v>122</v>
      </c>
      <c r="C166" s="28" t="s">
        <v>184</v>
      </c>
      <c r="D166" s="92" t="s">
        <v>21</v>
      </c>
      <c r="E166" s="93">
        <v>300</v>
      </c>
      <c r="F166" s="93">
        <v>300</v>
      </c>
      <c r="G166" s="93">
        <v>300</v>
      </c>
      <c r="H166" s="94">
        <f t="shared" si="4"/>
        <v>900</v>
      </c>
      <c r="I166" s="167">
        <v>10.06</v>
      </c>
      <c r="J166" s="168"/>
      <c r="K166" s="138"/>
      <c r="L166" s="138">
        <f>(K166*H166)</f>
        <v>0</v>
      </c>
    </row>
    <row r="167" spans="2:13">
      <c r="B167" s="91">
        <v>123</v>
      </c>
      <c r="C167" s="28" t="s">
        <v>186</v>
      </c>
      <c r="D167" s="92" t="s">
        <v>21</v>
      </c>
      <c r="E167" s="93">
        <v>100</v>
      </c>
      <c r="F167" s="93">
        <v>100</v>
      </c>
      <c r="G167" s="93">
        <v>150</v>
      </c>
      <c r="H167" s="94">
        <f t="shared" si="4"/>
        <v>350</v>
      </c>
      <c r="I167" s="167">
        <v>264.43</v>
      </c>
      <c r="J167" s="168"/>
      <c r="K167" s="138"/>
      <c r="L167" s="138">
        <f>(K167*H167)</f>
        <v>0</v>
      </c>
    </row>
    <row r="168" spans="2:13">
      <c r="B168" s="91">
        <v>124</v>
      </c>
      <c r="C168" s="28" t="s">
        <v>188</v>
      </c>
      <c r="D168" s="92" t="s">
        <v>21</v>
      </c>
      <c r="E168" s="93">
        <v>150</v>
      </c>
      <c r="F168" s="93">
        <v>150</v>
      </c>
      <c r="G168" s="93">
        <v>150</v>
      </c>
      <c r="H168" s="94">
        <f t="shared" si="4"/>
        <v>450</v>
      </c>
      <c r="I168" s="167">
        <v>166.35</v>
      </c>
      <c r="J168" s="168"/>
      <c r="K168" s="138"/>
      <c r="L168" s="138">
        <f>(K168*H168)</f>
        <v>0</v>
      </c>
    </row>
    <row r="169" spans="2:13">
      <c r="B169" s="91">
        <v>125</v>
      </c>
      <c r="C169" s="28" t="s">
        <v>190</v>
      </c>
      <c r="D169" s="92" t="s">
        <v>21</v>
      </c>
      <c r="E169" s="93">
        <v>40</v>
      </c>
      <c r="F169" s="93">
        <v>50</v>
      </c>
      <c r="G169" s="93">
        <v>50</v>
      </c>
      <c r="H169" s="94">
        <f t="shared" si="4"/>
        <v>140</v>
      </c>
      <c r="I169" s="167">
        <v>627</v>
      </c>
      <c r="J169" s="168"/>
      <c r="K169" s="138"/>
      <c r="L169" s="138">
        <f>(K169*H169)</f>
        <v>0</v>
      </c>
    </row>
    <row r="170" spans="2:13">
      <c r="B170" s="91">
        <v>126</v>
      </c>
      <c r="C170" s="28" t="s">
        <v>192</v>
      </c>
      <c r="D170" s="92" t="s">
        <v>21</v>
      </c>
      <c r="E170" s="93">
        <v>5000</v>
      </c>
      <c r="F170" s="93">
        <v>1000</v>
      </c>
      <c r="G170" s="93">
        <v>6000</v>
      </c>
      <c r="H170" s="94">
        <f t="shared" si="4"/>
        <v>12000</v>
      </c>
      <c r="I170" s="167">
        <v>10.029999999999999</v>
      </c>
      <c r="J170" s="168"/>
      <c r="K170" s="138"/>
      <c r="L170" s="138">
        <f>(K170*H170)</f>
        <v>0</v>
      </c>
    </row>
    <row r="171" spans="2:13">
      <c r="B171" s="91">
        <v>127</v>
      </c>
      <c r="C171" s="28" t="s">
        <v>194</v>
      </c>
      <c r="D171" s="92" t="s">
        <v>21</v>
      </c>
      <c r="E171" s="93">
        <v>5000</v>
      </c>
      <c r="F171" s="93">
        <v>5000</v>
      </c>
      <c r="G171" s="93">
        <v>6000</v>
      </c>
      <c r="H171" s="94">
        <f t="shared" si="4"/>
        <v>16000</v>
      </c>
      <c r="I171" s="167">
        <v>21.6</v>
      </c>
      <c r="J171" s="168"/>
      <c r="K171" s="138"/>
      <c r="L171" s="138">
        <f>(K171*H171)</f>
        <v>0</v>
      </c>
    </row>
    <row r="172" spans="2:13">
      <c r="B172" s="91">
        <v>128</v>
      </c>
      <c r="C172" s="28" t="s">
        <v>195</v>
      </c>
      <c r="D172" s="92" t="s">
        <v>21</v>
      </c>
      <c r="E172" s="93">
        <v>3000</v>
      </c>
      <c r="F172" s="93">
        <v>3000</v>
      </c>
      <c r="G172" s="93">
        <v>6000</v>
      </c>
      <c r="H172" s="94">
        <f t="shared" si="4"/>
        <v>12000</v>
      </c>
      <c r="I172" s="167">
        <v>33.78</v>
      </c>
      <c r="J172" s="168"/>
      <c r="K172" s="138"/>
      <c r="L172" s="138">
        <f>(K172*H172)</f>
        <v>0</v>
      </c>
    </row>
    <row r="173" spans="2:13">
      <c r="B173" s="91">
        <v>129</v>
      </c>
      <c r="C173" s="28" t="s">
        <v>196</v>
      </c>
      <c r="D173" s="92" t="s">
        <v>21</v>
      </c>
      <c r="E173" s="93">
        <v>2500</v>
      </c>
      <c r="F173" s="93">
        <v>3000</v>
      </c>
      <c r="G173" s="93">
        <v>2000</v>
      </c>
      <c r="H173" s="94">
        <f t="shared" si="4"/>
        <v>7500</v>
      </c>
      <c r="I173" s="167">
        <v>27.92</v>
      </c>
      <c r="J173" s="168"/>
      <c r="K173" s="138"/>
      <c r="L173" s="138">
        <f>(K173*H173)</f>
        <v>0</v>
      </c>
    </row>
    <row r="174" spans="2:13">
      <c r="B174" s="91">
        <v>130</v>
      </c>
      <c r="C174" s="28" t="s">
        <v>199</v>
      </c>
      <c r="D174" s="92" t="s">
        <v>21</v>
      </c>
      <c r="E174" s="93">
        <v>2500</v>
      </c>
      <c r="F174" s="93">
        <v>1500</v>
      </c>
      <c r="G174" s="93">
        <v>2000</v>
      </c>
      <c r="H174" s="94">
        <f t="shared" si="4"/>
        <v>6000</v>
      </c>
      <c r="I174" s="167">
        <v>27.92</v>
      </c>
      <c r="J174" s="168"/>
      <c r="K174" s="138"/>
      <c r="L174" s="138">
        <f>(K174*H174)</f>
        <v>0</v>
      </c>
    </row>
    <row r="175" spans="2:13">
      <c r="B175" s="91">
        <v>131</v>
      </c>
      <c r="C175" s="81" t="s">
        <v>200</v>
      </c>
      <c r="D175" s="92" t="s">
        <v>21</v>
      </c>
      <c r="E175" s="93">
        <v>5000</v>
      </c>
      <c r="F175" s="93">
        <v>3000</v>
      </c>
      <c r="G175" s="93">
        <v>3000</v>
      </c>
      <c r="H175" s="94">
        <f t="shared" si="4"/>
        <v>11000</v>
      </c>
      <c r="I175" s="167">
        <v>27.92</v>
      </c>
      <c r="J175" s="168"/>
      <c r="K175" s="138"/>
      <c r="L175" s="138">
        <f>(K175*H175)</f>
        <v>0</v>
      </c>
    </row>
    <row r="176" spans="2:13" ht="15.75" customHeight="1">
      <c r="B176" s="143" t="s">
        <v>278</v>
      </c>
      <c r="C176" s="144"/>
      <c r="D176" s="144"/>
      <c r="E176" s="144"/>
      <c r="F176" s="144"/>
      <c r="G176" s="144"/>
      <c r="H176" s="144"/>
      <c r="I176" s="144"/>
      <c r="J176" s="144"/>
      <c r="K176" s="145"/>
      <c r="L176" s="105">
        <f>SUM(L157:L175)</f>
        <v>0</v>
      </c>
      <c r="M176" s="147"/>
    </row>
    <row r="178" spans="2:13">
      <c r="B178" s="85"/>
      <c r="C178" s="85"/>
      <c r="D178" s="86"/>
      <c r="E178" s="86"/>
      <c r="F178" s="86"/>
      <c r="G178" s="86"/>
      <c r="H178" s="87"/>
      <c r="I178" s="164"/>
      <c r="J178" s="87"/>
      <c r="K178" s="169"/>
      <c r="L178" s="86"/>
    </row>
    <row r="179" spans="2:13">
      <c r="B179" s="170" t="s">
        <v>264</v>
      </c>
      <c r="C179" s="171"/>
      <c r="D179" s="171"/>
      <c r="E179" s="171"/>
      <c r="F179" s="171"/>
      <c r="G179" s="171"/>
      <c r="H179" s="172"/>
      <c r="I179" s="172"/>
      <c r="J179" s="172"/>
      <c r="K179" s="173"/>
      <c r="L179" s="171"/>
    </row>
    <row r="180" spans="2:13" ht="24">
      <c r="B180" s="88" t="s">
        <v>5</v>
      </c>
      <c r="C180" s="14" t="s">
        <v>6</v>
      </c>
      <c r="D180" s="89" t="s">
        <v>8</v>
      </c>
      <c r="E180" s="89" t="s">
        <v>238</v>
      </c>
      <c r="F180" s="89" t="s">
        <v>239</v>
      </c>
      <c r="G180" s="89" t="s">
        <v>240</v>
      </c>
      <c r="H180" s="156" t="s">
        <v>9</v>
      </c>
      <c r="I180" s="166" t="s">
        <v>280</v>
      </c>
      <c r="J180" s="174" t="s">
        <v>281</v>
      </c>
      <c r="K180" s="90" t="s">
        <v>266</v>
      </c>
      <c r="L180" s="90" t="s">
        <v>267</v>
      </c>
    </row>
    <row r="181" spans="2:13" ht="25.5">
      <c r="B181" s="91">
        <v>132</v>
      </c>
      <c r="C181" s="28" t="s">
        <v>208</v>
      </c>
      <c r="D181" s="92" t="s">
        <v>247</v>
      </c>
      <c r="E181" s="93">
        <v>20</v>
      </c>
      <c r="F181" s="93">
        <v>50</v>
      </c>
      <c r="G181" s="93">
        <v>0</v>
      </c>
      <c r="H181" s="94">
        <f t="shared" si="4"/>
        <v>70</v>
      </c>
      <c r="I181" s="167">
        <v>3010.9</v>
      </c>
      <c r="J181" s="168"/>
      <c r="K181" s="165"/>
      <c r="L181" s="138">
        <f>(K181*H181)</f>
        <v>0</v>
      </c>
    </row>
    <row r="182" spans="2:13" ht="25.5">
      <c r="B182" s="91">
        <v>133</v>
      </c>
      <c r="C182" s="28" t="s">
        <v>211</v>
      </c>
      <c r="D182" s="92" t="s">
        <v>212</v>
      </c>
      <c r="E182" s="93">
        <v>2500</v>
      </c>
      <c r="F182" s="93">
        <v>2000</v>
      </c>
      <c r="G182" s="93">
        <v>2000</v>
      </c>
      <c r="H182" s="94">
        <f t="shared" si="4"/>
        <v>6500</v>
      </c>
      <c r="I182" s="167">
        <v>55.84</v>
      </c>
      <c r="J182" s="168"/>
      <c r="K182" s="165"/>
      <c r="L182" s="138">
        <f>(K182*H182)</f>
        <v>0</v>
      </c>
    </row>
    <row r="183" spans="2:13">
      <c r="B183" s="91">
        <v>134</v>
      </c>
      <c r="C183" s="28" t="s">
        <v>215</v>
      </c>
      <c r="D183" s="92" t="s">
        <v>75</v>
      </c>
      <c r="E183" s="93">
        <v>150</v>
      </c>
      <c r="F183" s="93">
        <v>100</v>
      </c>
      <c r="G183" s="93">
        <v>0</v>
      </c>
      <c r="H183" s="94">
        <f t="shared" si="4"/>
        <v>250</v>
      </c>
      <c r="I183" s="167">
        <v>685.14</v>
      </c>
      <c r="J183" s="168"/>
      <c r="K183" s="165"/>
      <c r="L183" s="138">
        <f>(K183*H183)</f>
        <v>0</v>
      </c>
    </row>
    <row r="184" spans="2:13">
      <c r="B184" s="91">
        <v>135</v>
      </c>
      <c r="C184" s="28" t="s">
        <v>217</v>
      </c>
      <c r="D184" s="92" t="s">
        <v>75</v>
      </c>
      <c r="E184" s="93">
        <v>150</v>
      </c>
      <c r="F184" s="93">
        <v>100</v>
      </c>
      <c r="G184" s="93">
        <v>100</v>
      </c>
      <c r="H184" s="94">
        <f t="shared" si="4"/>
        <v>350</v>
      </c>
      <c r="I184" s="167">
        <v>74.8</v>
      </c>
      <c r="J184" s="168"/>
      <c r="K184" s="165"/>
      <c r="L184" s="138">
        <f>(K184*H184)</f>
        <v>0</v>
      </c>
    </row>
    <row r="185" spans="2:13" ht="38.25">
      <c r="B185" s="91">
        <v>136</v>
      </c>
      <c r="C185" s="28" t="s">
        <v>220</v>
      </c>
      <c r="D185" s="92" t="s">
        <v>75</v>
      </c>
      <c r="E185" s="93">
        <v>150</v>
      </c>
      <c r="F185" s="93">
        <v>100</v>
      </c>
      <c r="G185" s="93">
        <v>100</v>
      </c>
      <c r="H185" s="94">
        <f t="shared" si="4"/>
        <v>350</v>
      </c>
      <c r="I185" s="167">
        <v>82.96</v>
      </c>
      <c r="J185" s="168"/>
      <c r="K185" s="165"/>
      <c r="L185" s="138">
        <f>(K185*H185)</f>
        <v>0</v>
      </c>
    </row>
    <row r="186" spans="2:13">
      <c r="B186" s="91">
        <v>137</v>
      </c>
      <c r="C186" s="28" t="s">
        <v>221</v>
      </c>
      <c r="D186" s="92" t="s">
        <v>75</v>
      </c>
      <c r="E186" s="93">
        <v>150</v>
      </c>
      <c r="F186" s="93">
        <v>100</v>
      </c>
      <c r="G186" s="93">
        <v>0</v>
      </c>
      <c r="H186" s="146">
        <f t="shared" si="4"/>
        <v>250</v>
      </c>
      <c r="I186" s="167">
        <v>88.36</v>
      </c>
      <c r="J186" s="137"/>
      <c r="K186" s="165"/>
      <c r="L186" s="138">
        <f>(K186*H186)</f>
        <v>0</v>
      </c>
    </row>
    <row r="187" spans="2:13" ht="25.5">
      <c r="B187" s="91">
        <v>138</v>
      </c>
      <c r="C187" s="28" t="s">
        <v>222</v>
      </c>
      <c r="D187" s="92" t="s">
        <v>223</v>
      </c>
      <c r="E187" s="93">
        <v>30</v>
      </c>
      <c r="F187" s="93">
        <v>50</v>
      </c>
      <c r="G187" s="93">
        <v>50</v>
      </c>
      <c r="H187" s="94">
        <f t="shared" si="4"/>
        <v>130</v>
      </c>
      <c r="I187" s="167">
        <v>1158.8499999999999</v>
      </c>
      <c r="J187" s="168"/>
      <c r="K187" s="165"/>
      <c r="L187" s="138">
        <f>(K187*H187)</f>
        <v>0</v>
      </c>
    </row>
    <row r="188" spans="2:13" ht="25.5">
      <c r="B188" s="91">
        <v>139</v>
      </c>
      <c r="C188" s="28" t="s">
        <v>226</v>
      </c>
      <c r="D188" s="92" t="s">
        <v>75</v>
      </c>
      <c r="E188" s="93">
        <v>150</v>
      </c>
      <c r="F188" s="93">
        <v>100</v>
      </c>
      <c r="G188" s="93">
        <v>100</v>
      </c>
      <c r="H188" s="94">
        <f t="shared" si="4"/>
        <v>350</v>
      </c>
      <c r="I188" s="167">
        <v>135.37</v>
      </c>
      <c r="J188" s="168"/>
      <c r="K188" s="165"/>
      <c r="L188" s="138">
        <f>(K188*H188)</f>
        <v>0</v>
      </c>
    </row>
    <row r="189" spans="2:13" ht="15.75" customHeight="1" thickBot="1">
      <c r="B189" s="142" t="s">
        <v>279</v>
      </c>
      <c r="C189" s="152"/>
      <c r="D189" s="152"/>
      <c r="E189" s="152"/>
      <c r="F189" s="152"/>
      <c r="G189" s="152"/>
      <c r="H189" s="152"/>
      <c r="I189" s="152"/>
      <c r="J189" s="152"/>
      <c r="K189" s="153"/>
      <c r="L189" s="105">
        <f>SUM(L181:L188)</f>
        <v>0</v>
      </c>
      <c r="M189" s="147"/>
    </row>
    <row r="190" spans="2:13">
      <c r="D190" s="81"/>
      <c r="E190" s="81"/>
      <c r="F190" s="81"/>
      <c r="G190" s="81"/>
      <c r="H190" s="107"/>
      <c r="J190" s="107"/>
      <c r="K190" s="141"/>
      <c r="L190" s="81"/>
    </row>
    <row r="192" spans="2:13" ht="15.75" customHeight="1">
      <c r="B192" s="154" t="s">
        <v>265</v>
      </c>
      <c r="C192" s="154"/>
      <c r="D192" s="154"/>
      <c r="E192" s="154"/>
      <c r="F192" s="154"/>
      <c r="G192" s="154"/>
      <c r="H192" s="154"/>
      <c r="I192" s="154"/>
      <c r="J192" s="154"/>
      <c r="K192" s="155"/>
      <c r="L192" s="105">
        <f>L11+L38+L44+L74+L89+L106+L127+L143+L153+L176+L189</f>
        <v>0</v>
      </c>
      <c r="M192" s="147"/>
    </row>
  </sheetData>
  <mergeCells count="23">
    <mergeCell ref="B192:K192"/>
    <mergeCell ref="B189:K189"/>
    <mergeCell ref="B179:L179"/>
    <mergeCell ref="B11:K11"/>
    <mergeCell ref="B38:K38"/>
    <mergeCell ref="B44:K44"/>
    <mergeCell ref="B74:K74"/>
    <mergeCell ref="B89:K89"/>
    <mergeCell ref="B106:K106"/>
    <mergeCell ref="B127:K127"/>
    <mergeCell ref="B143:K143"/>
    <mergeCell ref="B153:K153"/>
    <mergeCell ref="B176:K176"/>
    <mergeCell ref="B145:L145"/>
    <mergeCell ref="B155:L155"/>
    <mergeCell ref="B92:L92"/>
    <mergeCell ref="B108:L108"/>
    <mergeCell ref="B130:L130"/>
    <mergeCell ref="B46:L46"/>
    <mergeCell ref="B76:L76"/>
    <mergeCell ref="B5:L5"/>
    <mergeCell ref="B13:L13"/>
    <mergeCell ref="B40:L40"/>
  </mergeCells>
  <pageMargins left="0.511811024" right="0.511811024" top="0.78740157500000008" bottom="0.78740157500000008" header="0.31496062000000014" footer="0.3149606200000001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Página1</vt:lpstr>
      <vt:lpstr>Planilha1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JESSICA FATIMA DE SOUSA</cp:lastModifiedBy>
  <cp:revision>3</cp:revision>
  <dcterms:created xsi:type="dcterms:W3CDTF">2024-08-21T12:36:00Z</dcterms:created>
  <dcterms:modified xsi:type="dcterms:W3CDTF">2025-08-14T13:56:51Z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2BD7B9ECEFD64B3CAF73553D3E0069FB_13</vt:lpwstr>
  </property>
  <property fmtid="{D5CDD505-2E9C-101B-9397-08002B2CF9AE}" pid="3" name="KSOProductBuildVer">
    <vt:lpwstr>1046-12.2.0.21931</vt:lpwstr>
  </property>
</Properties>
</file>