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helder\Documents\00 UFSB\01 LICITAÇÃO PROJETOS 2023\RDC PROJETOS 032022 - TR E ANEXOS\"/>
    </mc:Choice>
  </mc:AlternateContent>
  <bookViews>
    <workbookView xWindow="0" yWindow="0" windowWidth="18855" windowHeight="11580"/>
  </bookViews>
  <sheets>
    <sheet name="Planilha Proposta" sheetId="1" r:id="rId1"/>
  </sheets>
  <definedNames>
    <definedName name="_xlnm.Print_Area" localSheetId="0">'Planilha Proposta'!$A$1:$J$94</definedName>
    <definedName name="COMPOSIÇÕES">#NAME?</definedName>
    <definedName name="JR_PAGE_ANCHOR_1_1" localSheetId="0">#REF!</definedName>
    <definedName name="JR_PAGE_ANCHOR_1_1">#REF!</definedName>
    <definedName name="PMA" localSheetId="0">#REF!</definedName>
    <definedName name="PMA">#REF!</definedName>
  </definedNames>
  <calcPr calcId="152511"/>
</workbook>
</file>

<file path=xl/calcChain.xml><?xml version="1.0" encoding="utf-8"?>
<calcChain xmlns="http://schemas.openxmlformats.org/spreadsheetml/2006/main">
  <c r="G94" i="1" l="1"/>
  <c r="I94" i="1" s="1"/>
  <c r="J94" i="1" s="1"/>
  <c r="J93" i="1"/>
  <c r="I93" i="1"/>
  <c r="G93" i="1"/>
  <c r="I92" i="1"/>
  <c r="J92" i="1" s="1"/>
  <c r="G92" i="1"/>
  <c r="G91" i="1"/>
  <c r="I91" i="1" s="1"/>
  <c r="J91" i="1" s="1"/>
  <c r="G90" i="1"/>
  <c r="I90" i="1" s="1"/>
  <c r="J90" i="1" s="1"/>
  <c r="J89" i="1"/>
  <c r="I89" i="1"/>
  <c r="G89" i="1"/>
  <c r="I88" i="1"/>
  <c r="J88" i="1" s="1"/>
  <c r="G88" i="1"/>
  <c r="G87" i="1"/>
  <c r="I87" i="1" s="1"/>
  <c r="J87" i="1" s="1"/>
  <c r="I86" i="1"/>
  <c r="I85" i="1"/>
  <c r="I84" i="1"/>
  <c r="J84" i="1" s="1"/>
  <c r="F84" i="1"/>
  <c r="I83" i="1"/>
  <c r="J83" i="1" s="1"/>
  <c r="F83" i="1"/>
  <c r="G82" i="1"/>
  <c r="I82" i="1" s="1"/>
  <c r="J82" i="1" s="1"/>
  <c r="J81" i="1"/>
  <c r="I81" i="1"/>
  <c r="G81" i="1"/>
  <c r="I80" i="1"/>
  <c r="J80" i="1" s="1"/>
  <c r="G80" i="1"/>
  <c r="G79" i="1"/>
  <c r="I79" i="1" s="1"/>
  <c r="J79" i="1" s="1"/>
  <c r="G78" i="1"/>
  <c r="I78" i="1" s="1"/>
  <c r="J78" i="1" s="1"/>
  <c r="J77" i="1"/>
  <c r="I77" i="1"/>
  <c r="G77" i="1"/>
  <c r="I76" i="1"/>
  <c r="J76" i="1" s="1"/>
  <c r="G76" i="1"/>
  <c r="G75" i="1"/>
  <c r="I75" i="1" s="1"/>
  <c r="J75" i="1" s="1"/>
  <c r="G74" i="1"/>
  <c r="I74" i="1" s="1"/>
  <c r="J74" i="1" s="1"/>
  <c r="J73" i="1"/>
  <c r="I73" i="1"/>
  <c r="G73" i="1"/>
  <c r="I72" i="1"/>
  <c r="J72" i="1" s="1"/>
  <c r="G72" i="1"/>
  <c r="G71" i="1"/>
  <c r="I71" i="1" s="1"/>
  <c r="J71" i="1" s="1"/>
  <c r="G70" i="1"/>
  <c r="I70" i="1" s="1"/>
  <c r="J70" i="1" s="1"/>
  <c r="J69" i="1"/>
  <c r="I69" i="1"/>
  <c r="G69" i="1"/>
  <c r="I68" i="1"/>
  <c r="J68" i="1" s="1"/>
  <c r="G68" i="1"/>
  <c r="G67" i="1"/>
  <c r="I67" i="1" s="1"/>
  <c r="J67" i="1" s="1"/>
  <c r="G66" i="1"/>
  <c r="I66" i="1" s="1"/>
  <c r="J66" i="1" s="1"/>
  <c r="J65" i="1"/>
  <c r="I65" i="1"/>
  <c r="G65" i="1"/>
  <c r="I64" i="1"/>
  <c r="J64" i="1" s="1"/>
  <c r="G64" i="1"/>
  <c r="G63" i="1"/>
  <c r="I63" i="1" s="1"/>
  <c r="J63" i="1" s="1"/>
  <c r="G62" i="1"/>
  <c r="I62" i="1" s="1"/>
  <c r="J62" i="1" s="1"/>
  <c r="J61" i="1"/>
  <c r="I61" i="1"/>
  <c r="G61" i="1"/>
  <c r="I60" i="1"/>
  <c r="J60" i="1" s="1"/>
  <c r="G60" i="1"/>
  <c r="G59" i="1"/>
  <c r="I59" i="1" s="1"/>
  <c r="J59" i="1" s="1"/>
  <c r="G58" i="1"/>
  <c r="I58" i="1" s="1"/>
  <c r="J58" i="1" s="1"/>
  <c r="J57" i="1"/>
  <c r="I57" i="1"/>
  <c r="G57" i="1"/>
  <c r="I56" i="1"/>
  <c r="J56" i="1" s="1"/>
  <c r="G56" i="1"/>
  <c r="G55" i="1"/>
  <c r="I55" i="1" s="1"/>
  <c r="J55" i="1" s="1"/>
  <c r="G54" i="1"/>
  <c r="I54" i="1" s="1"/>
  <c r="J54" i="1" s="1"/>
  <c r="J53" i="1"/>
  <c r="I53" i="1"/>
  <c r="G53" i="1"/>
  <c r="I52" i="1"/>
  <c r="J52" i="1" s="1"/>
  <c r="G52" i="1"/>
  <c r="G51" i="1"/>
  <c r="I51" i="1" s="1"/>
  <c r="J51" i="1" s="1"/>
  <c r="G50" i="1"/>
  <c r="I50" i="1" s="1"/>
  <c r="J50" i="1" s="1"/>
  <c r="J49" i="1"/>
  <c r="I49" i="1"/>
  <c r="G49" i="1"/>
  <c r="I48" i="1"/>
  <c r="J48" i="1" s="1"/>
  <c r="G48" i="1"/>
  <c r="G47" i="1"/>
  <c r="I47" i="1" s="1"/>
  <c r="J47" i="1" s="1"/>
  <c r="G46" i="1"/>
  <c r="I46" i="1" s="1"/>
  <c r="J46" i="1" s="1"/>
  <c r="J45" i="1"/>
  <c r="I45" i="1"/>
  <c r="G45" i="1"/>
  <c r="I44" i="1"/>
  <c r="I43" i="1"/>
  <c r="G42" i="1"/>
  <c r="I42" i="1" s="1"/>
  <c r="J42" i="1" s="1"/>
  <c r="F42" i="1"/>
  <c r="G41" i="1"/>
  <c r="I41" i="1" s="1"/>
  <c r="J41" i="1" s="1"/>
  <c r="F41" i="1"/>
  <c r="G40" i="1"/>
  <c r="I40" i="1" s="1"/>
  <c r="J40" i="1" s="1"/>
  <c r="F40" i="1"/>
  <c r="G39" i="1"/>
  <c r="I39" i="1" s="1"/>
  <c r="J39" i="1" s="1"/>
  <c r="F39" i="1"/>
  <c r="G38" i="1"/>
  <c r="I38" i="1" s="1"/>
  <c r="J38" i="1" s="1"/>
  <c r="F38" i="1"/>
  <c r="G37" i="1"/>
  <c r="I37" i="1" s="1"/>
  <c r="J37" i="1" s="1"/>
  <c r="F37" i="1"/>
  <c r="G36" i="1"/>
  <c r="I36" i="1" s="1"/>
  <c r="J36" i="1" s="1"/>
  <c r="F36" i="1"/>
  <c r="G35" i="1"/>
  <c r="I35" i="1" s="1"/>
  <c r="J35" i="1" s="1"/>
  <c r="F35" i="1"/>
  <c r="G34" i="1"/>
  <c r="I34" i="1" s="1"/>
  <c r="J34" i="1" s="1"/>
  <c r="F34" i="1"/>
  <c r="G33" i="1"/>
  <c r="I33" i="1" s="1"/>
  <c r="J33" i="1" s="1"/>
  <c r="F33" i="1"/>
  <c r="G32" i="1"/>
  <c r="I32" i="1" s="1"/>
  <c r="J32" i="1" s="1"/>
  <c r="F32" i="1"/>
  <c r="G31" i="1"/>
  <c r="I31" i="1" s="1"/>
  <c r="J31" i="1" s="1"/>
  <c r="F31" i="1"/>
  <c r="G30" i="1"/>
  <c r="I30" i="1" s="1"/>
  <c r="J30" i="1" s="1"/>
  <c r="F30" i="1"/>
  <c r="G29" i="1"/>
  <c r="I29" i="1" s="1"/>
  <c r="J29" i="1" s="1"/>
  <c r="I28" i="1"/>
  <c r="I27" i="1"/>
  <c r="I26" i="1"/>
  <c r="J26" i="1" s="1"/>
  <c r="F26" i="1"/>
  <c r="J25" i="1"/>
  <c r="I25" i="1"/>
  <c r="F25" i="1"/>
  <c r="J24" i="1"/>
  <c r="I24" i="1"/>
  <c r="F24" i="1"/>
  <c r="I23" i="1"/>
  <c r="J23" i="1" s="1"/>
  <c r="F23" i="1"/>
  <c r="I22" i="1"/>
  <c r="J22" i="1" s="1"/>
  <c r="F22" i="1"/>
  <c r="J21" i="1"/>
  <c r="I21" i="1"/>
  <c r="F21" i="1"/>
  <c r="J20" i="1"/>
  <c r="I20" i="1"/>
  <c r="F20" i="1"/>
  <c r="I19" i="1"/>
  <c r="J19" i="1" s="1"/>
  <c r="F19" i="1"/>
  <c r="I18" i="1"/>
  <c r="J18" i="1" s="1"/>
  <c r="F18" i="1"/>
  <c r="J17" i="1"/>
  <c r="I17" i="1"/>
  <c r="F17" i="1"/>
  <c r="J16" i="1"/>
  <c r="I16" i="1"/>
  <c r="F16" i="1"/>
  <c r="I15" i="1"/>
  <c r="J15" i="1" s="1"/>
  <c r="F15" i="1"/>
  <c r="I14" i="1"/>
  <c r="J14" i="1" s="1"/>
  <c r="F14" i="1"/>
  <c r="J13" i="1"/>
  <c r="I13" i="1"/>
  <c r="I12" i="1"/>
  <c r="I11" i="1"/>
  <c r="I8" i="1"/>
</calcChain>
</file>

<file path=xl/sharedStrings.xml><?xml version="1.0" encoding="utf-8"?>
<sst xmlns="http://schemas.openxmlformats.org/spreadsheetml/2006/main" count="417" uniqueCount="249">
  <si>
    <r>
      <t xml:space="preserve">1 - O licitante deverá preencher </t>
    </r>
    <r>
      <rPr>
        <b/>
        <sz val="14"/>
        <rFont val="Arial"/>
      </rPr>
      <t>SOMENTE</t>
    </r>
    <r>
      <rPr>
        <sz val="14"/>
        <rFont val="Arial"/>
      </rPr>
      <t xml:space="preserve"> as células em </t>
    </r>
    <r>
      <rPr>
        <b/>
        <sz val="14"/>
        <rFont val="Arial"/>
      </rPr>
      <t>AMARELO</t>
    </r>
    <r>
      <rPr>
        <sz val="14"/>
        <rFont val="Arial"/>
      </rPr>
      <t xml:space="preserve"> com seus respectivos percentuais de Desconto Linear por faixa e o BDI. A planilha será preenchida automaticamente a partir do preenchimento destas células.</t>
    </r>
  </si>
  <si>
    <t>DADOS DO LICITANTE</t>
  </si>
  <si>
    <t>UNIVERSIDADE FEDERAL DO SUL DA BAHIA</t>
  </si>
  <si>
    <t>DATA:</t>
  </si>
  <si>
    <t>DATABASE:</t>
  </si>
  <si>
    <t>DESCONTO LINEAR FAIXA 01 (PESO 3,0)</t>
  </si>
  <si>
    <t>CNPJ:</t>
  </si>
  <si>
    <t>18.560.547/001-07</t>
  </si>
  <si>
    <t>DESCONTO LINEAR FAIXA 02 (PESO 2,0)</t>
  </si>
  <si>
    <t>OBRA:</t>
  </si>
  <si>
    <t>LICITAÇÃO DE PROJETOS UFSB</t>
  </si>
  <si>
    <t>BDI SERVIÇO:</t>
  </si>
  <si>
    <t>DESCONTO LINEAR FAIXA 03 (PESO 3,0)</t>
  </si>
  <si>
    <t>LOCAL</t>
  </si>
  <si>
    <t>Rua Itabuna, s/n, Rod. Ilhéus – Vitória da Conquista, 
km 39, BR 415, Ferradas, Itabuna-BA, CEP 45613-204
Fone: (73) 3211-8749</t>
  </si>
  <si>
    <t>DESCONTO LINEAR FAIXA 03 (PESO 2,0)</t>
  </si>
  <si>
    <t>BDI:</t>
  </si>
  <si>
    <t>2 - O desconto final a ser publicado pelo licitante encontra-se na célula em azul "Desconto Final". ==================&gt;</t>
  </si>
  <si>
    <t>DESCONTO FINAL</t>
  </si>
  <si>
    <t>PLANILHA ORÇAMENTÁRIA UFSB</t>
  </si>
  <si>
    <t>PROPOSTA LICITANTE</t>
  </si>
  <si>
    <r>
      <rPr>
        <b/>
        <sz val="11"/>
        <rFont val="Arial"/>
      </rPr>
      <t>ITEM</t>
    </r>
  </si>
  <si>
    <r>
      <rPr>
        <b/>
        <sz val="11"/>
        <rFont val="Arial"/>
      </rPr>
      <t>CÓDIGO</t>
    </r>
  </si>
  <si>
    <r>
      <rPr>
        <b/>
        <sz val="11"/>
        <rFont val="Arial"/>
      </rPr>
      <t>DESCRIÇÃO</t>
    </r>
  </si>
  <si>
    <r>
      <rPr>
        <b/>
        <sz val="11"/>
        <rFont val="Arial"/>
      </rPr>
      <t>FONTE</t>
    </r>
  </si>
  <si>
    <r>
      <rPr>
        <b/>
        <sz val="11"/>
        <rFont val="Arial"/>
      </rPr>
      <t>UND</t>
    </r>
  </si>
  <si>
    <t>PREÇO UNITÁRIO S/ BDI</t>
  </si>
  <si>
    <t>PREÇO UNITÁRIO C/ BDI</t>
  </si>
  <si>
    <t>PREÇO FINAL COM BDI E DESCONTO</t>
  </si>
  <si>
    <t>FAIXA 01 - PESO 3,0</t>
  </si>
  <si>
    <t xml:space="preserve">PROJETOS DE EDIFÍCIOS EM BIM </t>
  </si>
  <si>
    <t>1.1</t>
  </si>
  <si>
    <t>BIM01</t>
  </si>
  <si>
    <r>
      <t xml:space="preserve">PROJETO DE ARQUITETURA, COORDENAÇÃO E COMPATIBILIZAÇÃO DE PROJETOS </t>
    </r>
    <r>
      <rPr>
        <b/>
        <sz val="11"/>
        <color theme="1"/>
        <rFont val="Arial"/>
      </rPr>
      <t>- BIM</t>
    </r>
  </si>
  <si>
    <t>UFSB</t>
  </si>
  <si>
    <r>
      <rPr>
        <sz val="11"/>
        <rFont val="Arial"/>
      </rPr>
      <t>M2</t>
    </r>
  </si>
  <si>
    <t>1.2</t>
  </si>
  <si>
    <t>BIM02</t>
  </si>
  <si>
    <r>
      <t xml:space="preserve">PROJETO DE ESTRUTURA DE CONCRETO, METÁLICA, MADEIRA, MISTAS E ETC INCLUINDO FUNDAÇÕES </t>
    </r>
    <r>
      <rPr>
        <b/>
        <sz val="11"/>
        <color theme="1"/>
        <rFont val="Arial"/>
      </rPr>
      <t>- BIM</t>
    </r>
  </si>
  <si>
    <t>1.3</t>
  </si>
  <si>
    <t>BIM03</t>
  </si>
  <si>
    <r>
      <t>PROJETO DE INSTALAÇÕES HIDROSSANITÁRIAS PREDIAIS</t>
    </r>
    <r>
      <rPr>
        <b/>
        <sz val="11"/>
        <color theme="1"/>
        <rFont val="Arial"/>
      </rPr>
      <t xml:space="preserve"> </t>
    </r>
    <r>
      <rPr>
        <sz val="11"/>
        <color theme="1"/>
        <rFont val="Arial"/>
      </rPr>
      <t>(ÁGUA, ESGOTO, DRENAGEM PLUVIAL)</t>
    </r>
    <r>
      <rPr>
        <b/>
        <sz val="11"/>
        <color theme="1"/>
        <rFont val="Arial"/>
      </rPr>
      <t xml:space="preserve"> - BIM</t>
    </r>
  </si>
  <si>
    <t>1.4</t>
  </si>
  <si>
    <t>BIM04</t>
  </si>
  <si>
    <r>
      <t xml:space="preserve">PROJETO DE INSTALAÇÕES ELÉTRICAS PREDIAIS DE BAIXA TENSÃO </t>
    </r>
    <r>
      <rPr>
        <b/>
        <sz val="11"/>
        <color theme="1"/>
        <rFont val="Arial"/>
      </rPr>
      <t>- BIM</t>
    </r>
  </si>
  <si>
    <t>1.5</t>
  </si>
  <si>
    <t>BIM05</t>
  </si>
  <si>
    <r>
      <t>PROJETO DE INSTALAÇAO DE CFTV/CATV, SONORIZAÇÃO E ALARME</t>
    </r>
    <r>
      <rPr>
        <b/>
        <sz val="11"/>
        <color theme="1"/>
        <rFont val="Arial"/>
      </rPr>
      <t xml:space="preserve"> - BIM</t>
    </r>
  </si>
  <si>
    <t>1.6</t>
  </si>
  <si>
    <t>BIM06</t>
  </si>
  <si>
    <r>
      <t xml:space="preserve">PROJETO DE INSTALACAO TELEFONIA, LOGICA,CABEAMENTO ESTRUTURADO E AUTOMAÇÃO </t>
    </r>
    <r>
      <rPr>
        <b/>
        <sz val="11"/>
        <color theme="1"/>
        <rFont val="Arial"/>
      </rPr>
      <t>- BIM</t>
    </r>
  </si>
  <si>
    <t>1.7</t>
  </si>
  <si>
    <t>BIM07</t>
  </si>
  <si>
    <r>
      <t>PROJETO PREVENÇÃO E COMBATE A INCENDIO</t>
    </r>
    <r>
      <rPr>
        <b/>
        <sz val="11"/>
        <color theme="1"/>
        <rFont val="Arial"/>
      </rPr>
      <t xml:space="preserve"> - BIM</t>
    </r>
  </si>
  <si>
    <t>1.8</t>
  </si>
  <si>
    <t>BIM08</t>
  </si>
  <si>
    <r>
      <t xml:space="preserve">PROJETO DE INSTALACAO DE VENTILACAO, EXAUSTAO E CLIMATIZAÇÃO </t>
    </r>
    <r>
      <rPr>
        <b/>
        <sz val="11"/>
        <color theme="1"/>
        <rFont val="Arial"/>
      </rPr>
      <t>- BIM</t>
    </r>
  </si>
  <si>
    <t>1.9</t>
  </si>
  <si>
    <t>BIM09</t>
  </si>
  <si>
    <r>
      <t xml:space="preserve">PROJETO DE SPDA </t>
    </r>
    <r>
      <rPr>
        <b/>
        <sz val="11"/>
        <color theme="1"/>
        <rFont val="Arial"/>
      </rPr>
      <t>- BIM</t>
    </r>
  </si>
  <si>
    <t>1.10</t>
  </si>
  <si>
    <t>BIM10</t>
  </si>
  <si>
    <r>
      <t xml:space="preserve">PROJETO DE INSTALACAO AR COMPRIMIDO/GASES/GASES MEDICINAIS </t>
    </r>
    <r>
      <rPr>
        <b/>
        <sz val="11"/>
        <color theme="1"/>
        <rFont val="Arial"/>
      </rPr>
      <t>- BIM</t>
    </r>
  </si>
  <si>
    <t>1.11</t>
  </si>
  <si>
    <t>BIM11</t>
  </si>
  <si>
    <r>
      <t xml:space="preserve">PROJETO DE LUMINOTECNIA </t>
    </r>
    <r>
      <rPr>
        <b/>
        <sz val="11"/>
        <color theme="1"/>
        <rFont val="Arial"/>
      </rPr>
      <t>- BIM</t>
    </r>
  </si>
  <si>
    <t>1.12</t>
  </si>
  <si>
    <t>BIM12</t>
  </si>
  <si>
    <r>
      <t xml:space="preserve">PROJETO DE CONDICIONAMENTO ACÚSTICO  (AUDITÓRIOS, SALAS DE GRAVAÇÃO, ESTÚDIOS) </t>
    </r>
    <r>
      <rPr>
        <b/>
        <sz val="11"/>
        <color theme="1"/>
        <rFont val="Arial"/>
      </rPr>
      <t>- BIM</t>
    </r>
  </si>
  <si>
    <t>1.13</t>
  </si>
  <si>
    <t>BIM13</t>
  </si>
  <si>
    <r>
      <t xml:space="preserve">PROJETO DE SONORIZAÇÃO </t>
    </r>
    <r>
      <rPr>
        <b/>
        <sz val="11"/>
        <color theme="1"/>
        <rFont val="Arial"/>
      </rPr>
      <t>- BIM</t>
    </r>
  </si>
  <si>
    <t>1.14</t>
  </si>
  <si>
    <t>BIM15</t>
  </si>
  <si>
    <r>
      <t xml:space="preserve">PROJETO DE COMUNICAÇÃO VISUAL E SINALIZAÇÃO INTERNA </t>
    </r>
    <r>
      <rPr>
        <b/>
        <sz val="11"/>
        <color theme="1"/>
        <rFont val="Arial"/>
      </rPr>
      <t>- BIM</t>
    </r>
  </si>
  <si>
    <t>FAIXA 02 - PESO 2,0</t>
  </si>
  <si>
    <t xml:space="preserve">PROJETOS DE REFORMAS DE EDIFÍCIOS EM BIM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</si>
  <si>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</si>
  <si>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</si>
  <si>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</si>
  <si>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</si>
  <si>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</si>
  <si>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</si>
  <si>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</si>
  <si>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</si>
  <si>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</si>
  <si>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</si>
  <si>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</si>
  <si>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</si>
  <si>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</si>
  <si>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</si>
  <si>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FAIXA 03 - PESO 3,0</t>
  </si>
  <si>
    <r>
      <rPr>
        <b/>
        <sz val="11"/>
        <rFont val="Arial"/>
      </rPr>
      <t>INFRAESTRUTURA E ÁREAS EXTERNAS</t>
    </r>
  </si>
  <si>
    <t>3.1</t>
  </si>
  <si>
    <t>I12287</t>
  </si>
  <si>
    <t>Projeto de Abastecimento de Àgua Distribuição até 15.000,00 m2</t>
  </si>
  <si>
    <t>ORSE</t>
  </si>
  <si>
    <t>m2</t>
  </si>
  <si>
    <t>3.2</t>
  </si>
  <si>
    <t>I12288</t>
  </si>
  <si>
    <t>Projeto de Abastecimento de Àgua Distribuição de 15.000,01 a 40.000,00 m2</t>
  </si>
  <si>
    <t>3.3</t>
  </si>
  <si>
    <t>I12289</t>
  </si>
  <si>
    <t>Projeto de Abastecimento de Àgua Distribuição de 40.000,01 a 125.000,00 m2</t>
  </si>
  <si>
    <t>3.4</t>
  </si>
  <si>
    <t>I12290</t>
  </si>
  <si>
    <t>Projeto de Abastecimento de Àgua Distribuição acima de 125.000,00 m2</t>
  </si>
  <si>
    <t>3.5</t>
  </si>
  <si>
    <t>I12272</t>
  </si>
  <si>
    <t>Projeto de Drenagem Pluvial (micro e macrodrenagem) até 10.000,00 m2</t>
  </si>
  <si>
    <t>3.6</t>
  </si>
  <si>
    <t>I12273</t>
  </si>
  <si>
    <t>Projeto de Drenagem Pluvial (micro e macrodrenagem) de 10.000,01 a 50.000,00 m2</t>
  </si>
  <si>
    <t>3.7</t>
  </si>
  <si>
    <t>I12274</t>
  </si>
  <si>
    <t>Projeto de Drenagem Pluvial (micro e macrodrenagem) de 50.000,01 a 150.000,00 m2</t>
  </si>
  <si>
    <t>3.8</t>
  </si>
  <si>
    <t>I12280</t>
  </si>
  <si>
    <t>Projeto de Esgoto Sanitarios Rede Condominial c/ Fossa e Filtro até 15.000,00 m2</t>
  </si>
  <si>
    <t>3.9</t>
  </si>
  <si>
    <t>I12281</t>
  </si>
  <si>
    <t>Projeto de Esgoto Sanitarios Rede Condominial c/ Fossa e Filtro de 15.000,01 a 165.000,00 m2</t>
  </si>
  <si>
    <t>3.10</t>
  </si>
  <si>
    <t>I12282</t>
  </si>
  <si>
    <t>Projeto de Esgoto Sanitarios Rede Condominial c/ Fossa e Filtro acima de 165.000,00 m2</t>
  </si>
  <si>
    <t>3.11</t>
  </si>
  <si>
    <t>I07320</t>
  </si>
  <si>
    <t>Projeto de iluminação de áreas externas (praças, calçadões, orlas, complexo com várias edificações, etc) até 100.000m².</t>
  </si>
  <si>
    <t>m²</t>
  </si>
  <si>
    <t>3.12</t>
  </si>
  <si>
    <t>I07321</t>
  </si>
  <si>
    <t>Projeto de iluminação de áreas externas (praças, calçadões, orlas, complexo com várias edificações, etc) acima de 100.000m².</t>
  </si>
  <si>
    <t>3.13</t>
  </si>
  <si>
    <t>I12291</t>
  </si>
  <si>
    <t>Projeto de Rede Elétrica, área até 13.750,00 m². Observação: Área considerada para Partidos Urbanísticos: para ruas 15% da área do terreno: para praças e equipamentos 20%.</t>
  </si>
  <si>
    <t>3.14</t>
  </si>
  <si>
    <t>I12292</t>
  </si>
  <si>
    <t>Projeto de Rede Elétrica, área de 13.750,01 a 41.250,00 m². Observação: Área considerada para Partidos Urbanísticos: para ruas 15% da área do terreno: para praças e equipamentos 20%.</t>
  </si>
  <si>
    <t>3.15</t>
  </si>
  <si>
    <t>I12293</t>
  </si>
  <si>
    <t>Projeto de Rede Elétrica, área de 41.250,01 a 123.750,00 m². Observação: Área considerada para Partidos Urbanísticos: para ruas 15% da área do terreno: para praças e equipamentos 20%.</t>
  </si>
  <si>
    <t>3.16</t>
  </si>
  <si>
    <t>I12294</t>
  </si>
  <si>
    <t>Projeto de Rede Elétrica, área acima de 123.750,00 m². Observação: Área considerada para Partidos Urbanísticos: para ruas 15% da área do terreno: para praças e equipamentos 20%.</t>
  </si>
  <si>
    <t>3.17</t>
  </si>
  <si>
    <t>I12268</t>
  </si>
  <si>
    <t>Projeto de Pavimentação, área até 2.500,00 m². Observação: Área considerada para ruas é de 20% da área do tereno, e para praças e equipamentos 15%.</t>
  </si>
  <si>
    <t>3.18</t>
  </si>
  <si>
    <t>I12269</t>
  </si>
  <si>
    <t>Projeto de Pavimentação, área de 2.500,01 a 12.000,00 m². Observação: Área considerada para ruas é de 20% da área do tereno, e para praças e equipamentos 15%.</t>
  </si>
  <si>
    <t>3.19</t>
  </si>
  <si>
    <t>I12270</t>
  </si>
  <si>
    <t>Projeto de Pavimentação, área de 12.000,01 a 35.000,00 m². Observação: Área considerada para ruas é de 20% da área do tereno, e para praças e equipamentos 15%.</t>
  </si>
  <si>
    <t>3.20</t>
  </si>
  <si>
    <t>I12264</t>
  </si>
  <si>
    <t>Projeto de Terraplenagem e Geométricos de Vias, com indicação de jazida, área até 14.000,00 m2. Observação: Considerar a área do terreno.</t>
  </si>
  <si>
    <t>3.21</t>
  </si>
  <si>
    <t>I12265</t>
  </si>
  <si>
    <t>Projeto de Terraplenagems e Geométricos de Vias, com indicação de jazida, área de 14.000,01 a 70.000,00 m2. Observação: Considerar a área do terreno.</t>
  </si>
  <si>
    <t>3.22</t>
  </si>
  <si>
    <t>I12266</t>
  </si>
  <si>
    <t>Projeto de Terraplenagem e Geométricos de Vias, com indicação de jazida, área de 70.000,01 a 200.000,00 m2. Observação: Considerar a área do terreno.</t>
  </si>
  <si>
    <t>3.23</t>
  </si>
  <si>
    <t>I12267</t>
  </si>
  <si>
    <t>Projeto de Terraplenagem e Geométricos de Vias, com indicação de jazida, acima de 200.000,00 m2. Observação: Considerar a área do terreno.</t>
  </si>
  <si>
    <t>3.24</t>
  </si>
  <si>
    <t>I12819</t>
  </si>
  <si>
    <t>Projeto executivo de paisagismo - 0m² a 2.000m²</t>
  </si>
  <si>
    <t>3.25</t>
  </si>
  <si>
    <t>I12820</t>
  </si>
  <si>
    <t>Projeto executivo de paisagismo - 2.001m² a 5.000m²</t>
  </si>
  <si>
    <t>3.26</t>
  </si>
  <si>
    <t>I12821</t>
  </si>
  <si>
    <t>Projeto executivo de paisagismo - 5.001m² a 10.000m²</t>
  </si>
  <si>
    <t>3.27</t>
  </si>
  <si>
    <t>I12822</t>
  </si>
  <si>
    <t>Projeto executivo de paisagismo - 10.001m² a 20.000m²</t>
  </si>
  <si>
    <t>3.28</t>
  </si>
  <si>
    <t>I12823</t>
  </si>
  <si>
    <t>Projeto executivo de paisagismo - 20.001m² a 30.000m²</t>
  </si>
  <si>
    <t>3.29</t>
  </si>
  <si>
    <t>I12824</t>
  </si>
  <si>
    <t>Projeto executivo de paisagismo -30.001m² a 40.000m²</t>
  </si>
  <si>
    <t>3.30</t>
  </si>
  <si>
    <t>I12825</t>
  </si>
  <si>
    <t>Projeto executivo de paisagismo - acima de 40.000m²</t>
  </si>
  <si>
    <t>3.31</t>
  </si>
  <si>
    <t>I11510</t>
  </si>
  <si>
    <t>Projeto de sinalização vertical e horizontal</t>
  </si>
  <si>
    <t>km</t>
  </si>
  <si>
    <t>3.32</t>
  </si>
  <si>
    <t>I12812</t>
  </si>
  <si>
    <t>Projeto executivo de urbanização de praças, quadras, parques aquáticos, calçadões, cemitérios, áreas livres para recreação, feiras e exposições - 0m² a 2.000m²</t>
  </si>
  <si>
    <t>3.33</t>
  </si>
  <si>
    <t>I12813</t>
  </si>
  <si>
    <t>Projeto executivo de urbanização de praças, quadras, parques aquáticos, calçadões, cemitérios, áreas livres para recreação, feiras e exposições - 2.001m² a 5.000m²</t>
  </si>
  <si>
    <t>3.34</t>
  </si>
  <si>
    <t>I12814</t>
  </si>
  <si>
    <t>Projeto executivo de urbanização de praças, quadras, parques aquáticos, calçadões, cemitérios, áreas livres para recreação, feiras e exposições - 5.001m² a 10.000m²</t>
  </si>
  <si>
    <t>3.35</t>
  </si>
  <si>
    <t>I12815</t>
  </si>
  <si>
    <t>Projeto executivo de urbanização de praças, quadras, parques aquáticos, calçadões, cemitérios, áreas livres para recreação, feiras e exposições - 10.001m² a 20.000m²</t>
  </si>
  <si>
    <t>3.36</t>
  </si>
  <si>
    <t>I12816</t>
  </si>
  <si>
    <t>Projeto executivo de urbanização de praças, quadras, parques aquáticos, calçadões, cemitérios, áreas livres para recreação, feiras e exposições - 20.001m² a 30.000m²</t>
  </si>
  <si>
    <t>3.37</t>
  </si>
  <si>
    <t>I12817</t>
  </si>
  <si>
    <t>Projeto executivo de urbanização de praças, quadras, parques aquáticos, calçadões, cemitérios, áreas livres para recreação, feiras e exposições -30.001m² a 40.000m²</t>
  </si>
  <si>
    <t>3.38</t>
  </si>
  <si>
    <t>I12818</t>
  </si>
  <si>
    <t>Projeto executivo de urbanização de praças, quadras, parques aquáticos, calçadões, cemitérios, áreas livres para recreação, feiras e exposições.- acima de 40.000m²</t>
  </si>
  <si>
    <t>3.39</t>
  </si>
  <si>
    <t>01.06.031</t>
  </si>
  <si>
    <t>PROJETO COMPLETO EXECUTIVO DE SUBESTAÇÃO DE ENERGIA EM NÍVEL EXECUTIVO, INCLUINDO SUA INTERLIGAÇÃO EM BAIXA TENSÃO COM AS EDIFICAÇÕES EXISTENTES, COM MEDIÇÃO EM MÉDIA TENSÃO, DEMANDA ATÉ 300 KVA E APROVAÇÃO JUNTO À CONCESSIONÁRIA</t>
  </si>
  <si>
    <t>UN</t>
  </si>
  <si>
    <t>3.40</t>
  </si>
  <si>
    <t>01.06.041</t>
  </si>
  <si>
    <t>PROJETO EXECUTIVO COMPLETO DE SUBESTAÇÃO DE ENERGIA,  COM DETALHAMENTO ARQUITETÔNICO, DE SERRALHERIA E DOS CUBICULOS, ILUMINACAO, TOMADAS E ILUMINACAO DE EMERGENCIA PARA SUBESTACAO ATÉ 1.000 KVA, NOS PADROES DA CONTRATANTE, APROVADO NA CONCESSIONARIA.</t>
  </si>
  <si>
    <t>FAIXA 04 - PESO 2,0</t>
  </si>
  <si>
    <r>
      <rPr>
        <b/>
        <sz val="11"/>
        <rFont val="Arial"/>
      </rPr>
      <t>CADASTROS, CONSULTORIA E DOCUMENTAÇÃO</t>
    </r>
  </si>
  <si>
    <t>4.1</t>
  </si>
  <si>
    <t>S09471</t>
  </si>
  <si>
    <t>CADASTRO DE LOTES (TERRENO E CONSTRUÇÃO), COLETA DE DOCUMENTAÇÃO, RELATORIO FOTOGRÁFICO COM 3 FOTOS, PROCESSAMENTO DOS DADOS, DESENHO E APRESENTAÇÃO</t>
  </si>
  <si>
    <r>
      <rPr>
        <sz val="11"/>
        <rFont val="Arial"/>
      </rPr>
      <t>ORSE</t>
    </r>
  </si>
  <si>
    <t>4.2</t>
  </si>
  <si>
    <t>E000010002</t>
  </si>
  <si>
    <t>CADASTRO COMPLETO DE REDE DE DISTRIBUICAO DE AGUA.</t>
  </si>
  <si>
    <t>EMBASA</t>
  </si>
  <si>
    <r>
      <rPr>
        <sz val="11"/>
        <rFont val="Arial"/>
      </rPr>
      <t>m</t>
    </r>
  </si>
  <si>
    <t>4.3</t>
  </si>
  <si>
    <t>S11676</t>
  </si>
  <si>
    <t>Cadastro de Redes de Esgoto</t>
  </si>
  <si>
    <t>4.4</t>
  </si>
  <si>
    <t>CONSULTORIA COM ENGENHEIRO, ARQUITETO OU ESPECIALISTA SENIOR COM ELABORAÇÃO DE LAUDO</t>
  </si>
  <si>
    <t>SINAPI</t>
  </si>
  <si>
    <t>H</t>
  </si>
  <si>
    <t>4.5</t>
  </si>
  <si>
    <t>I10016</t>
  </si>
  <si>
    <t>Sondagem a percussão</t>
  </si>
  <si>
    <t>M</t>
  </si>
  <si>
    <t>4.6</t>
  </si>
  <si>
    <t>32.05.04</t>
  </si>
  <si>
    <t>MOBILIZACAO E DESMOBILIZACAO DE EQUIPE E EQUIPAMENTOS (INTERIOR) PARA SONDAGEMA PERCUSSAO</t>
  </si>
  <si>
    <t>4.7</t>
  </si>
  <si>
    <t>COT-PLAN</t>
  </si>
  <si>
    <t>Levantamento topográfico planialtimétrico semi-cadastral de áreas até 50 hectares</t>
  </si>
  <si>
    <t>4.8</t>
  </si>
  <si>
    <t>I12302</t>
  </si>
  <si>
    <t>Levantamento topográfico planialtimétrico semi-cadastral de áreas acima de 50 hectares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</si>
</sst>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scheme val="minor"/>
    </font>
    <font>
      <sz val="10"/>
      <name val="Arial"/>
    </font>
    <font>
      <sz val="10"/>
      <color theme="1"/>
      <name val="Arial"/>
    </font>
    <font>
      <sz val="14"/>
      <name val="Arial"/>
    </font>
    <font>
      <b/>
      <sz val="11"/>
      <name val="Arial"/>
    </font>
    <font>
      <b/>
      <sz val="12"/>
      <color indexed="56"/>
      <name val="Bookman Old Style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Arial"/>
    </font>
    <font>
      <b/>
      <u/>
      <sz val="11"/>
      <name val="Arial"/>
    </font>
    <font>
      <sz val="11"/>
      <color theme="1"/>
      <name val="Arial"/>
    </font>
    <font>
      <sz val="11"/>
      <name val="Arial"/>
    </font>
    <font>
      <sz val="11"/>
      <color theme="1"/>
      <name val="Calibri"/>
      <scheme val="minor"/>
    </font>
    <font>
      <b/>
      <sz val="14"/>
      <name val="Arial"/>
    </font>
    <font>
      <b/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12" fillId="0" borderId="0" applyFont="0" applyFill="0" applyBorder="0" applyProtection="0"/>
    <xf numFmtId="0" fontId="1" fillId="0" borderId="0"/>
    <xf numFmtId="9" fontId="12" fillId="0" borderId="0" applyFont="0" applyFill="0" applyBorder="0" applyProtection="0"/>
    <xf numFmtId="9" fontId="1" fillId="0" borderId="0" applyFont="0" applyFill="0" applyBorder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2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0" fontId="4" fillId="2" borderId="4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17" fontId="8" fillId="0" borderId="0" xfId="0" applyNumberFormat="1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44" fontId="2" fillId="0" borderId="0" xfId="1" applyNumberFormat="1" applyFont="1"/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4" fontId="11" fillId="0" borderId="4" xfId="0" applyNumberFormat="1" applyFont="1" applyBorder="1" applyAlignment="1">
      <alignment horizontal="center" vertical="center" wrapText="1"/>
    </xf>
    <xf numFmtId="44" fontId="11" fillId="0" borderId="9" xfId="0" applyNumberFormat="1" applyFont="1" applyBorder="1" applyAlignment="1">
      <alignment horizontal="center" vertical="center" wrapText="1"/>
    </xf>
    <xf numFmtId="44" fontId="11" fillId="0" borderId="4" xfId="1" applyNumberFormat="1" applyFont="1" applyBorder="1" applyAlignment="1">
      <alignment horizontal="center" vertical="center"/>
    </xf>
    <xf numFmtId="10" fontId="11" fillId="0" borderId="4" xfId="4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44" fontId="4" fillId="6" borderId="1" xfId="1" applyNumberFormat="1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44" fontId="4" fillId="6" borderId="8" xfId="1" applyNumberFormat="1" applyFont="1" applyFill="1" applyBorder="1" applyAlignment="1">
      <alignment vertical="center"/>
    </xf>
    <xf numFmtId="10" fontId="11" fillId="0" borderId="6" xfId="4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 wrapText="1"/>
    </xf>
    <xf numFmtId="0" fontId="10" fillId="6" borderId="9" xfId="0" applyFont="1" applyFill="1" applyBorder="1"/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4" fontId="11" fillId="0" borderId="7" xfId="1" applyNumberFormat="1" applyFont="1" applyBorder="1" applyAlignment="1">
      <alignment horizontal="center" vertical="center" wrapText="1"/>
    </xf>
    <xf numFmtId="44" fontId="11" fillId="0" borderId="7" xfId="1" applyNumberFormat="1" applyFont="1" applyBorder="1" applyAlignment="1" applyProtection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44" fontId="11" fillId="0" borderId="4" xfId="1" applyNumberFormat="1" applyFont="1" applyBorder="1" applyAlignment="1">
      <alignment horizontal="center" vertical="center" wrapText="1"/>
    </xf>
    <xf numFmtId="44" fontId="11" fillId="0" borderId="4" xfId="1" applyNumberFormat="1" applyFont="1" applyBorder="1" applyAlignment="1" applyProtection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4" fontId="11" fillId="0" borderId="6" xfId="1" applyNumberFormat="1" applyFont="1" applyBorder="1" applyAlignment="1">
      <alignment horizontal="center" vertical="center" wrapText="1"/>
    </xf>
    <xf numFmtId="44" fontId="11" fillId="0" borderId="6" xfId="1" applyNumberFormat="1" applyFont="1" applyBorder="1" applyAlignment="1" applyProtection="1">
      <alignment horizontal="right" vertical="center" wrapText="1"/>
    </xf>
    <xf numFmtId="44" fontId="4" fillId="6" borderId="3" xfId="1" applyNumberFormat="1" applyFont="1" applyFill="1" applyBorder="1" applyAlignment="1">
      <alignment vertical="center" wrapText="1"/>
    </xf>
    <xf numFmtId="0" fontId="10" fillId="6" borderId="5" xfId="0" applyFont="1" applyFill="1" applyBorder="1"/>
    <xf numFmtId="10" fontId="2" fillId="0" borderId="0" xfId="3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0" fontId="4" fillId="0" borderId="1" xfId="3" applyNumberFormat="1" applyFont="1" applyBorder="1" applyAlignment="1">
      <alignment horizontal="center" vertical="center" wrapText="1"/>
    </xf>
    <xf numFmtId="10" fontId="4" fillId="0" borderId="3" xfId="3" applyNumberFormat="1" applyFont="1" applyBorder="1" applyAlignment="1">
      <alignment horizontal="center" vertical="center" wrapText="1"/>
    </xf>
    <xf numFmtId="10" fontId="9" fillId="3" borderId="1" xfId="3" applyNumberFormat="1" applyFont="1" applyFill="1" applyBorder="1" applyAlignment="1" applyProtection="1">
      <alignment horizontal="center" vertical="center"/>
    </xf>
    <xf numFmtId="10" fontId="9" fillId="3" borderId="3" xfId="3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5">
    <cellStyle name="Moeda" xfId="1" builtinId="4"/>
    <cellStyle name="Normal" xfId="0" builtinId="0"/>
    <cellStyle name="Normal 3" xfId="2"/>
    <cellStyle name="Porcentagem" xfId="3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4"/>
  <sheetViews>
    <sheetView tabSelected="1" topLeftCell="A4" zoomScale="70" workbookViewId="0">
      <selection activeCell="M9" sqref="M9"/>
    </sheetView>
  </sheetViews>
  <sheetFormatPr defaultColWidth="9.28515625" defaultRowHeight="12.75" x14ac:dyDescent="0.2"/>
  <cols>
    <col min="1" max="1" width="10.42578125" style="1" customWidth="1"/>
    <col min="2" max="2" width="12.5703125" style="1" customWidth="1"/>
    <col min="3" max="3" width="70.28515625" style="2" customWidth="1"/>
    <col min="4" max="4" width="17.140625" style="1" customWidth="1"/>
    <col min="5" max="5" width="11.5703125" style="1" customWidth="1"/>
    <col min="6" max="7" width="22.7109375" style="1" customWidth="1"/>
    <col min="8" max="8" width="5.85546875" style="1" customWidth="1"/>
    <col min="9" max="9" width="32.85546875" style="1" customWidth="1"/>
    <col min="10" max="10" width="25.42578125" style="1" customWidth="1"/>
    <col min="11" max="11" width="13.42578125" style="1" customWidth="1"/>
    <col min="12" max="13" width="9.28515625" style="1" customWidth="1"/>
    <col min="14" max="14" width="9.28515625" style="1"/>
    <col min="15" max="15" width="13.28515625" style="1" bestFit="1" customWidth="1"/>
    <col min="16" max="16384" width="9.28515625" style="1"/>
  </cols>
  <sheetData>
    <row r="1" spans="1:15" ht="40.5" customHeight="1" x14ac:dyDescent="0.2">
      <c r="A1" s="70" t="s">
        <v>0</v>
      </c>
      <c r="B1" s="71"/>
      <c r="C1" s="71"/>
      <c r="D1" s="71"/>
      <c r="E1" s="71"/>
      <c r="F1" s="71"/>
      <c r="G1" s="72"/>
      <c r="I1" s="73" t="s">
        <v>1</v>
      </c>
      <c r="J1" s="74"/>
    </row>
    <row r="2" spans="1:15" ht="40.5" customHeight="1" x14ac:dyDescent="0.25">
      <c r="A2" s="3" t="s">
        <v>2</v>
      </c>
      <c r="B2" s="4"/>
      <c r="C2" s="5"/>
      <c r="D2" s="4"/>
      <c r="F2" s="6" t="s">
        <v>3</v>
      </c>
      <c r="G2" s="6" t="s">
        <v>4</v>
      </c>
      <c r="I2" s="7" t="s">
        <v>5</v>
      </c>
      <c r="J2" s="8">
        <v>0</v>
      </c>
    </row>
    <row r="3" spans="1:15" ht="40.5" customHeight="1" x14ac:dyDescent="0.25">
      <c r="A3" s="3" t="s">
        <v>6</v>
      </c>
      <c r="B3" s="9" t="s">
        <v>7</v>
      </c>
      <c r="C3" s="10"/>
      <c r="D3" s="4"/>
      <c r="E3" s="4"/>
      <c r="F3" s="11">
        <v>45078</v>
      </c>
      <c r="G3" s="12">
        <v>45047</v>
      </c>
      <c r="I3" s="7" t="s">
        <v>8</v>
      </c>
      <c r="J3" s="8">
        <v>0</v>
      </c>
      <c r="O3" s="13"/>
    </row>
    <row r="4" spans="1:15" ht="40.5" customHeight="1" x14ac:dyDescent="0.25">
      <c r="A4" s="3" t="s">
        <v>9</v>
      </c>
      <c r="B4" s="9" t="s">
        <v>10</v>
      </c>
      <c r="C4" s="10"/>
      <c r="D4" s="4"/>
      <c r="E4" s="4"/>
      <c r="F4" s="4"/>
      <c r="G4" s="6" t="s">
        <v>11</v>
      </c>
      <c r="I4" s="7" t="s">
        <v>12</v>
      </c>
      <c r="J4" s="8">
        <v>0</v>
      </c>
      <c r="O4" s="13"/>
    </row>
    <row r="5" spans="1:15" ht="40.5" customHeight="1" x14ac:dyDescent="0.25">
      <c r="A5" s="3" t="s">
        <v>13</v>
      </c>
      <c r="B5" s="9" t="s">
        <v>14</v>
      </c>
      <c r="C5" s="10"/>
      <c r="D5" s="4"/>
      <c r="E5" s="4"/>
      <c r="F5" s="4"/>
      <c r="G5" s="14">
        <v>0.2364</v>
      </c>
      <c r="I5" s="7" t="s">
        <v>15</v>
      </c>
      <c r="J5" s="8">
        <v>0</v>
      </c>
    </row>
    <row r="6" spans="1:15" ht="33" customHeight="1" x14ac:dyDescent="0.25">
      <c r="C6" s="10"/>
      <c r="D6" s="4"/>
      <c r="E6" s="4"/>
      <c r="F6" s="4"/>
      <c r="G6" s="15"/>
      <c r="I6" s="16" t="s">
        <v>16</v>
      </c>
      <c r="J6" s="8">
        <v>0.2364</v>
      </c>
    </row>
    <row r="7" spans="1:15" ht="33" customHeight="1" x14ac:dyDescent="0.2">
      <c r="A7" s="75" t="s">
        <v>17</v>
      </c>
      <c r="B7" s="75"/>
      <c r="C7" s="75"/>
      <c r="D7" s="75"/>
      <c r="E7" s="75"/>
      <c r="F7" s="75"/>
      <c r="G7" s="75"/>
      <c r="I7" s="77" t="s">
        <v>18</v>
      </c>
      <c r="J7" s="78"/>
    </row>
    <row r="8" spans="1:15" ht="33" customHeight="1" x14ac:dyDescent="0.2">
      <c r="A8" s="76"/>
      <c r="B8" s="76"/>
      <c r="C8" s="76"/>
      <c r="D8" s="76"/>
      <c r="E8" s="76"/>
      <c r="F8" s="76"/>
      <c r="G8" s="76"/>
      <c r="I8" s="79">
        <f>1-(((((1-J2)*3+(1-J3)*2+(1-J4)*3+(1-J5)*2)/10))*(1+$J$6))/(1+G5)</f>
        <v>0</v>
      </c>
      <c r="J8" s="80"/>
    </row>
    <row r="9" spans="1:15" ht="27.75" customHeight="1" x14ac:dyDescent="0.2">
      <c r="A9" s="81" t="s">
        <v>19</v>
      </c>
      <c r="B9" s="81"/>
      <c r="C9" s="81"/>
      <c r="D9" s="81"/>
      <c r="E9" s="81"/>
      <c r="F9" s="81"/>
      <c r="G9" s="81"/>
      <c r="H9" s="17"/>
      <c r="I9" s="81" t="s">
        <v>20</v>
      </c>
      <c r="J9" s="81"/>
    </row>
    <row r="10" spans="1:15" ht="38.25" customHeight="1" x14ac:dyDescent="0.2">
      <c r="A10" s="18" t="s">
        <v>21</v>
      </c>
      <c r="B10" s="19" t="s">
        <v>22</v>
      </c>
      <c r="C10" s="18" t="s">
        <v>23</v>
      </c>
      <c r="D10" s="18" t="s">
        <v>24</v>
      </c>
      <c r="E10" s="18" t="s">
        <v>25</v>
      </c>
      <c r="F10" s="18" t="s">
        <v>26</v>
      </c>
      <c r="G10" s="18" t="s">
        <v>27</v>
      </c>
      <c r="H10" s="17"/>
      <c r="I10" s="18" t="s">
        <v>28</v>
      </c>
      <c r="J10" s="18" t="s">
        <v>18</v>
      </c>
    </row>
    <row r="11" spans="1:15" ht="30" customHeight="1" x14ac:dyDescent="0.2">
      <c r="A11" s="20" t="s">
        <v>29</v>
      </c>
      <c r="B11" s="21"/>
      <c r="C11" s="21"/>
      <c r="D11" s="22"/>
      <c r="E11" s="22"/>
      <c r="F11" s="22"/>
      <c r="G11" s="23"/>
      <c r="H11" s="17"/>
      <c r="I11" s="24" t="str">
        <f>A11</f>
        <v>FAIXA 01 - PESO 3,0</v>
      </c>
      <c r="J11" s="25"/>
    </row>
    <row r="12" spans="1:15" ht="30" customHeight="1" x14ac:dyDescent="0.2">
      <c r="A12" s="26">
        <v>1</v>
      </c>
      <c r="B12" s="27" t="s">
        <v>30</v>
      </c>
      <c r="C12" s="28"/>
      <c r="D12" s="28"/>
      <c r="E12" s="28"/>
      <c r="F12" s="28"/>
      <c r="G12" s="29"/>
      <c r="H12" s="17"/>
      <c r="I12" s="27" t="str">
        <f>B12</f>
        <v xml:space="preserve">PROJETOS DE EDIFÍCIOS EM BIM </v>
      </c>
      <c r="J12" s="29"/>
    </row>
    <row r="13" spans="1:15" ht="29.25" customHeight="1" x14ac:dyDescent="0.2">
      <c r="A13" s="30" t="s">
        <v>31</v>
      </c>
      <c r="B13" s="31" t="s">
        <v>32</v>
      </c>
      <c r="C13" s="32" t="s">
        <v>33</v>
      </c>
      <c r="D13" s="33" t="s">
        <v>34</v>
      </c>
      <c r="E13" s="34" t="s">
        <v>35</v>
      </c>
      <c r="F13" s="35">
        <v>17.745066321578779</v>
      </c>
      <c r="G13" s="36">
        <v>21.94</v>
      </c>
      <c r="I13" s="37">
        <f t="shared" ref="I13:I26" si="0">((G13-G13*$J$2)/(1+0.2364))*(1+$J$6)</f>
        <v>21.94</v>
      </c>
      <c r="J13" s="38">
        <f t="shared" ref="J13:J42" si="1">ROUND(1-(I13/G13),2)</f>
        <v>0</v>
      </c>
    </row>
    <row r="14" spans="1:15" ht="28.5" customHeight="1" x14ac:dyDescent="0.2">
      <c r="A14" s="39" t="s">
        <v>36</v>
      </c>
      <c r="B14" s="40" t="s">
        <v>37</v>
      </c>
      <c r="C14" s="41" t="s">
        <v>38</v>
      </c>
      <c r="D14" s="42" t="s">
        <v>34</v>
      </c>
      <c r="E14" s="34" t="s">
        <v>35</v>
      </c>
      <c r="F14" s="35">
        <f t="shared" ref="F14:F42" si="2">G14/1.2364</f>
        <v>13.442251698479458</v>
      </c>
      <c r="G14" s="43">
        <v>16.62</v>
      </c>
      <c r="I14" s="37">
        <f t="shared" si="0"/>
        <v>16.62</v>
      </c>
      <c r="J14" s="38">
        <f t="shared" si="1"/>
        <v>0</v>
      </c>
    </row>
    <row r="15" spans="1:15" ht="29.25" customHeight="1" x14ac:dyDescent="0.2">
      <c r="A15" s="39" t="s">
        <v>39</v>
      </c>
      <c r="B15" s="40" t="s">
        <v>40</v>
      </c>
      <c r="C15" s="41" t="s">
        <v>41</v>
      </c>
      <c r="D15" s="42" t="s">
        <v>34</v>
      </c>
      <c r="E15" s="34" t="s">
        <v>35</v>
      </c>
      <c r="F15" s="35">
        <f t="shared" si="2"/>
        <v>6.7453898414752507</v>
      </c>
      <c r="G15" s="43">
        <v>8.34</v>
      </c>
      <c r="I15" s="37">
        <f t="shared" si="0"/>
        <v>8.34</v>
      </c>
      <c r="J15" s="38">
        <f t="shared" si="1"/>
        <v>0</v>
      </c>
    </row>
    <row r="16" spans="1:15" ht="29.25" customHeight="1" x14ac:dyDescent="0.2">
      <c r="A16" s="39" t="s">
        <v>42</v>
      </c>
      <c r="B16" s="40" t="s">
        <v>43</v>
      </c>
      <c r="C16" s="41" t="s">
        <v>44</v>
      </c>
      <c r="D16" s="42" t="s">
        <v>34</v>
      </c>
      <c r="E16" s="34" t="s">
        <v>35</v>
      </c>
      <c r="F16" s="35">
        <f t="shared" si="2"/>
        <v>6.0659980588806217</v>
      </c>
      <c r="G16" s="43">
        <v>7.5</v>
      </c>
      <c r="I16" s="37">
        <f t="shared" si="0"/>
        <v>7.5</v>
      </c>
      <c r="J16" s="38">
        <f t="shared" si="1"/>
        <v>0</v>
      </c>
    </row>
    <row r="17" spans="1:14" ht="29.25" customHeight="1" x14ac:dyDescent="0.2">
      <c r="A17" s="39" t="s">
        <v>45</v>
      </c>
      <c r="B17" s="40" t="s">
        <v>46</v>
      </c>
      <c r="C17" s="41" t="s">
        <v>47</v>
      </c>
      <c r="D17" s="42" t="s">
        <v>34</v>
      </c>
      <c r="E17" s="34" t="s">
        <v>35</v>
      </c>
      <c r="F17" s="35">
        <f t="shared" si="2"/>
        <v>2.7822711096732449</v>
      </c>
      <c r="G17" s="43">
        <v>3.44</v>
      </c>
      <c r="I17" s="37">
        <f t="shared" si="0"/>
        <v>3.44</v>
      </c>
      <c r="J17" s="38">
        <f t="shared" si="1"/>
        <v>0</v>
      </c>
    </row>
    <row r="18" spans="1:14" ht="29.25" customHeight="1" x14ac:dyDescent="0.2">
      <c r="A18" s="39" t="s">
        <v>48</v>
      </c>
      <c r="B18" s="40" t="s">
        <v>49</v>
      </c>
      <c r="C18" s="41" t="s">
        <v>50</v>
      </c>
      <c r="D18" s="42" t="s">
        <v>34</v>
      </c>
      <c r="E18" s="34" t="s">
        <v>35</v>
      </c>
      <c r="F18" s="35">
        <f t="shared" si="2"/>
        <v>4.4969265609835007</v>
      </c>
      <c r="G18" s="43">
        <v>5.56</v>
      </c>
      <c r="I18" s="37">
        <f t="shared" si="0"/>
        <v>5.5600000000000005</v>
      </c>
      <c r="J18" s="38">
        <f t="shared" si="1"/>
        <v>0</v>
      </c>
      <c r="N18" s="44"/>
    </row>
    <row r="19" spans="1:14" ht="29.25" customHeight="1" x14ac:dyDescent="0.2">
      <c r="A19" s="39" t="s">
        <v>51</v>
      </c>
      <c r="B19" s="40" t="s">
        <v>52</v>
      </c>
      <c r="C19" s="41" t="s">
        <v>53</v>
      </c>
      <c r="D19" s="42" t="s">
        <v>34</v>
      </c>
      <c r="E19" s="34" t="s">
        <v>35</v>
      </c>
      <c r="F19" s="35">
        <f t="shared" si="2"/>
        <v>4.6101585247492727</v>
      </c>
      <c r="G19" s="43">
        <v>5.7</v>
      </c>
      <c r="I19" s="37">
        <f t="shared" si="0"/>
        <v>5.7</v>
      </c>
      <c r="J19" s="38">
        <f t="shared" si="1"/>
        <v>0</v>
      </c>
    </row>
    <row r="20" spans="1:14" ht="29.25" customHeight="1" x14ac:dyDescent="0.2">
      <c r="A20" s="39" t="s">
        <v>54</v>
      </c>
      <c r="B20" s="40" t="s">
        <v>55</v>
      </c>
      <c r="C20" s="41" t="s">
        <v>56</v>
      </c>
      <c r="D20" s="42" t="s">
        <v>34</v>
      </c>
      <c r="E20" s="34" t="s">
        <v>35</v>
      </c>
      <c r="F20" s="35">
        <f t="shared" si="2"/>
        <v>6.7858298285344558</v>
      </c>
      <c r="G20" s="43">
        <v>8.39</v>
      </c>
      <c r="I20" s="37">
        <f t="shared" si="0"/>
        <v>8.39</v>
      </c>
      <c r="J20" s="38">
        <f t="shared" si="1"/>
        <v>0</v>
      </c>
    </row>
    <row r="21" spans="1:14" ht="29.25" customHeight="1" x14ac:dyDescent="0.2">
      <c r="A21" s="39" t="s">
        <v>57</v>
      </c>
      <c r="B21" s="40" t="s">
        <v>58</v>
      </c>
      <c r="C21" s="41" t="s">
        <v>59</v>
      </c>
      <c r="D21" s="42" t="s">
        <v>34</v>
      </c>
      <c r="E21" s="34" t="s">
        <v>35</v>
      </c>
      <c r="F21" s="35">
        <f t="shared" si="2"/>
        <v>2.9602070527337432</v>
      </c>
      <c r="G21" s="43">
        <v>3.66</v>
      </c>
      <c r="I21" s="37">
        <f t="shared" si="0"/>
        <v>3.6599999999999997</v>
      </c>
      <c r="J21" s="38">
        <f t="shared" si="1"/>
        <v>0</v>
      </c>
    </row>
    <row r="22" spans="1:14" ht="29.25" customHeight="1" x14ac:dyDescent="0.2">
      <c r="A22" s="39" t="s">
        <v>60</v>
      </c>
      <c r="B22" s="40" t="s">
        <v>61</v>
      </c>
      <c r="C22" s="41" t="s">
        <v>62</v>
      </c>
      <c r="D22" s="42" t="s">
        <v>34</v>
      </c>
      <c r="E22" s="34" t="s">
        <v>35</v>
      </c>
      <c r="F22" s="35">
        <f t="shared" si="2"/>
        <v>1.1080556454221937</v>
      </c>
      <c r="G22" s="43">
        <v>1.37</v>
      </c>
      <c r="I22" s="37">
        <f t="shared" si="0"/>
        <v>1.3700000000000003</v>
      </c>
      <c r="J22" s="38">
        <f t="shared" si="1"/>
        <v>0</v>
      </c>
    </row>
    <row r="23" spans="1:14" ht="29.25" customHeight="1" x14ac:dyDescent="0.2">
      <c r="A23" s="39" t="s">
        <v>63</v>
      </c>
      <c r="B23" s="40" t="s">
        <v>64</v>
      </c>
      <c r="C23" s="41" t="s">
        <v>65</v>
      </c>
      <c r="D23" s="42" t="s">
        <v>34</v>
      </c>
      <c r="E23" s="34" t="s">
        <v>35</v>
      </c>
      <c r="F23" s="35">
        <f t="shared" si="2"/>
        <v>5.0307343901649952</v>
      </c>
      <c r="G23" s="43">
        <v>6.22</v>
      </c>
      <c r="I23" s="37">
        <f t="shared" si="0"/>
        <v>6.22</v>
      </c>
      <c r="J23" s="38">
        <f t="shared" si="1"/>
        <v>0</v>
      </c>
    </row>
    <row r="24" spans="1:14" ht="29.25" customHeight="1" x14ac:dyDescent="0.2">
      <c r="A24" s="39" t="s">
        <v>66</v>
      </c>
      <c r="B24" s="40" t="s">
        <v>67</v>
      </c>
      <c r="C24" s="41" t="s">
        <v>68</v>
      </c>
      <c r="D24" s="42" t="s">
        <v>34</v>
      </c>
      <c r="E24" s="34" t="s">
        <v>35</v>
      </c>
      <c r="F24" s="35">
        <f t="shared" si="2"/>
        <v>30.224846328049175</v>
      </c>
      <c r="G24" s="43">
        <v>37.369999999999997</v>
      </c>
      <c r="I24" s="37">
        <f t="shared" si="0"/>
        <v>37.369999999999997</v>
      </c>
      <c r="J24" s="38">
        <f t="shared" si="1"/>
        <v>0</v>
      </c>
    </row>
    <row r="25" spans="1:14" ht="29.25" customHeight="1" x14ac:dyDescent="0.2">
      <c r="A25" s="39" t="s">
        <v>69</v>
      </c>
      <c r="B25" s="40" t="s">
        <v>70</v>
      </c>
      <c r="C25" s="41" t="s">
        <v>71</v>
      </c>
      <c r="D25" s="42" t="s">
        <v>34</v>
      </c>
      <c r="E25" s="34" t="s">
        <v>35</v>
      </c>
      <c r="F25" s="35">
        <f t="shared" si="2"/>
        <v>3.1219670009705598</v>
      </c>
      <c r="G25" s="43">
        <v>3.86</v>
      </c>
      <c r="I25" s="37">
        <f t="shared" si="0"/>
        <v>3.86</v>
      </c>
      <c r="J25" s="38">
        <f t="shared" si="1"/>
        <v>0</v>
      </c>
    </row>
    <row r="26" spans="1:14" ht="43.5" customHeight="1" x14ac:dyDescent="0.2">
      <c r="A26" s="39" t="s">
        <v>72</v>
      </c>
      <c r="B26" s="40" t="s">
        <v>73</v>
      </c>
      <c r="C26" s="41" t="s">
        <v>74</v>
      </c>
      <c r="D26" s="42" t="s">
        <v>34</v>
      </c>
      <c r="E26" s="34" t="s">
        <v>35</v>
      </c>
      <c r="F26" s="35">
        <f t="shared" si="2"/>
        <v>2.8955030734390168</v>
      </c>
      <c r="G26" s="43">
        <v>3.58</v>
      </c>
      <c r="I26" s="37">
        <f t="shared" si="0"/>
        <v>3.58</v>
      </c>
      <c r="J26" s="38">
        <f t="shared" si="1"/>
        <v>0</v>
      </c>
    </row>
    <row r="27" spans="1:14" ht="29.25" customHeight="1" x14ac:dyDescent="0.2">
      <c r="A27" s="20" t="s">
        <v>75</v>
      </c>
      <c r="B27" s="21"/>
      <c r="C27" s="21"/>
      <c r="D27" s="22"/>
      <c r="E27" s="22"/>
      <c r="F27" s="22"/>
      <c r="G27" s="23"/>
      <c r="I27" s="45" t="str">
        <f>A27</f>
        <v>FAIXA 02 - PESO 2,0</v>
      </c>
      <c r="J27" s="46"/>
    </row>
    <row r="28" spans="1:14" ht="29.25" customHeight="1" x14ac:dyDescent="0.2">
      <c r="A28" s="26">
        <v>2</v>
      </c>
      <c r="B28" s="27" t="s">
        <v>76</v>
      </c>
      <c r="C28" s="28"/>
      <c r="D28" s="28"/>
      <c r="E28" s="28"/>
      <c r="F28" s="28"/>
      <c r="G28" s="29"/>
      <c r="I28" s="47" t="str">
        <f>B28</f>
        <v xml:space="preserve">PROJETOS DE REFORMAS DE EDIFÍCIOS EM BIM </v>
      </c>
      <c r="J28" s="25"/>
    </row>
    <row r="29" spans="1:14" ht="29.25" customHeight="1" x14ac:dyDescent="0.2">
      <c r="A29" s="30" t="s">
        <v>77</v>
      </c>
      <c r="B29" s="31" t="s">
        <v>32</v>
      </c>
      <c r="C29" s="32" t="s">
        <v>33</v>
      </c>
      <c r="D29" s="33" t="s">
        <v>34</v>
      </c>
      <c r="E29" s="34" t="s">
        <v>35</v>
      </c>
      <c r="F29" s="35">
        <v>17.745066321578779</v>
      </c>
      <c r="G29" s="36">
        <f t="shared" ref="G29:G42" si="3">G13</f>
        <v>21.94</v>
      </c>
      <c r="I29" s="37">
        <f t="shared" ref="I29:I42" si="4">((G29-G29*$J$3)/(1+0.2364))*(1+$J$6)</f>
        <v>21.94</v>
      </c>
      <c r="J29" s="48">
        <f t="shared" si="1"/>
        <v>0</v>
      </c>
    </row>
    <row r="30" spans="1:14" ht="29.25" customHeight="1" x14ac:dyDescent="0.2">
      <c r="A30" s="30" t="s">
        <v>78</v>
      </c>
      <c r="B30" s="40" t="s">
        <v>37</v>
      </c>
      <c r="C30" s="41" t="s">
        <v>38</v>
      </c>
      <c r="D30" s="42" t="s">
        <v>34</v>
      </c>
      <c r="E30" s="34" t="s">
        <v>35</v>
      </c>
      <c r="F30" s="35">
        <f t="shared" si="2"/>
        <v>13.442251698479458</v>
      </c>
      <c r="G30" s="36">
        <f t="shared" si="3"/>
        <v>16.62</v>
      </c>
      <c r="I30" s="37">
        <f t="shared" si="4"/>
        <v>16.62</v>
      </c>
      <c r="J30" s="48">
        <f t="shared" si="1"/>
        <v>0</v>
      </c>
    </row>
    <row r="31" spans="1:14" ht="29.25" customHeight="1" x14ac:dyDescent="0.2">
      <c r="A31" s="30" t="s">
        <v>79</v>
      </c>
      <c r="B31" s="40" t="s">
        <v>40</v>
      </c>
      <c r="C31" s="41" t="s">
        <v>41</v>
      </c>
      <c r="D31" s="42" t="s">
        <v>34</v>
      </c>
      <c r="E31" s="34" t="s">
        <v>35</v>
      </c>
      <c r="F31" s="35">
        <f t="shared" si="2"/>
        <v>6.7453898414752507</v>
      </c>
      <c r="G31" s="36">
        <f t="shared" si="3"/>
        <v>8.34</v>
      </c>
      <c r="I31" s="37">
        <f t="shared" si="4"/>
        <v>8.34</v>
      </c>
      <c r="J31" s="48">
        <f t="shared" si="1"/>
        <v>0</v>
      </c>
    </row>
    <row r="32" spans="1:14" ht="29.25" customHeight="1" x14ac:dyDescent="0.2">
      <c r="A32" s="30" t="s">
        <v>80</v>
      </c>
      <c r="B32" s="40" t="s">
        <v>43</v>
      </c>
      <c r="C32" s="41" t="s">
        <v>44</v>
      </c>
      <c r="D32" s="42" t="s">
        <v>34</v>
      </c>
      <c r="E32" s="34" t="s">
        <v>35</v>
      </c>
      <c r="F32" s="35">
        <f t="shared" si="2"/>
        <v>6.0659980588806217</v>
      </c>
      <c r="G32" s="36">
        <f t="shared" si="3"/>
        <v>7.5</v>
      </c>
      <c r="I32" s="37">
        <f t="shared" si="4"/>
        <v>7.5</v>
      </c>
      <c r="J32" s="48">
        <f t="shared" si="1"/>
        <v>0</v>
      </c>
    </row>
    <row r="33" spans="1:10" ht="29.25" customHeight="1" x14ac:dyDescent="0.2">
      <c r="A33" s="30" t="s">
        <v>81</v>
      </c>
      <c r="B33" s="40" t="s">
        <v>46</v>
      </c>
      <c r="C33" s="41" t="s">
        <v>47</v>
      </c>
      <c r="D33" s="42" t="s">
        <v>34</v>
      </c>
      <c r="E33" s="34" t="s">
        <v>35</v>
      </c>
      <c r="F33" s="35">
        <f t="shared" si="2"/>
        <v>2.7822711096732449</v>
      </c>
      <c r="G33" s="36">
        <f t="shared" si="3"/>
        <v>3.44</v>
      </c>
      <c r="I33" s="37">
        <f t="shared" si="4"/>
        <v>3.44</v>
      </c>
      <c r="J33" s="48">
        <f t="shared" si="1"/>
        <v>0</v>
      </c>
    </row>
    <row r="34" spans="1:10" ht="29.25" customHeight="1" x14ac:dyDescent="0.2">
      <c r="A34" s="30" t="s">
        <v>82</v>
      </c>
      <c r="B34" s="40" t="s">
        <v>49</v>
      </c>
      <c r="C34" s="41" t="s">
        <v>50</v>
      </c>
      <c r="D34" s="42" t="s">
        <v>34</v>
      </c>
      <c r="E34" s="34" t="s">
        <v>35</v>
      </c>
      <c r="F34" s="35">
        <f t="shared" si="2"/>
        <v>4.4969265609835007</v>
      </c>
      <c r="G34" s="36">
        <f t="shared" si="3"/>
        <v>5.56</v>
      </c>
      <c r="I34" s="37">
        <f t="shared" si="4"/>
        <v>5.5600000000000005</v>
      </c>
      <c r="J34" s="48">
        <f t="shared" si="1"/>
        <v>0</v>
      </c>
    </row>
    <row r="35" spans="1:10" ht="29.25" customHeight="1" x14ac:dyDescent="0.2">
      <c r="A35" s="30" t="s">
        <v>83</v>
      </c>
      <c r="B35" s="40" t="s">
        <v>52</v>
      </c>
      <c r="C35" s="41" t="s">
        <v>53</v>
      </c>
      <c r="D35" s="42" t="s">
        <v>34</v>
      </c>
      <c r="E35" s="34" t="s">
        <v>35</v>
      </c>
      <c r="F35" s="35">
        <f t="shared" si="2"/>
        <v>4.6101585247492727</v>
      </c>
      <c r="G35" s="36">
        <f t="shared" si="3"/>
        <v>5.7</v>
      </c>
      <c r="I35" s="37">
        <f t="shared" si="4"/>
        <v>5.7</v>
      </c>
      <c r="J35" s="48">
        <f t="shared" si="1"/>
        <v>0</v>
      </c>
    </row>
    <row r="36" spans="1:10" ht="29.25" customHeight="1" x14ac:dyDescent="0.2">
      <c r="A36" s="30" t="s">
        <v>84</v>
      </c>
      <c r="B36" s="40" t="s">
        <v>55</v>
      </c>
      <c r="C36" s="41" t="s">
        <v>56</v>
      </c>
      <c r="D36" s="42" t="s">
        <v>34</v>
      </c>
      <c r="E36" s="34" t="s">
        <v>35</v>
      </c>
      <c r="F36" s="35">
        <f t="shared" si="2"/>
        <v>6.7858298285344558</v>
      </c>
      <c r="G36" s="36">
        <f t="shared" si="3"/>
        <v>8.39</v>
      </c>
      <c r="I36" s="37">
        <f t="shared" si="4"/>
        <v>8.39</v>
      </c>
      <c r="J36" s="48">
        <f t="shared" si="1"/>
        <v>0</v>
      </c>
    </row>
    <row r="37" spans="1:10" ht="29.25" customHeight="1" x14ac:dyDescent="0.2">
      <c r="A37" s="30" t="s">
        <v>85</v>
      </c>
      <c r="B37" s="40" t="s">
        <v>58</v>
      </c>
      <c r="C37" s="41" t="s">
        <v>59</v>
      </c>
      <c r="D37" s="42" t="s">
        <v>34</v>
      </c>
      <c r="E37" s="34" t="s">
        <v>35</v>
      </c>
      <c r="F37" s="35">
        <f t="shared" si="2"/>
        <v>2.9602070527337432</v>
      </c>
      <c r="G37" s="36">
        <f t="shared" si="3"/>
        <v>3.66</v>
      </c>
      <c r="I37" s="37">
        <f t="shared" si="4"/>
        <v>3.6599999999999997</v>
      </c>
      <c r="J37" s="48">
        <f t="shared" si="1"/>
        <v>0</v>
      </c>
    </row>
    <row r="38" spans="1:10" ht="29.25" customHeight="1" x14ac:dyDescent="0.2">
      <c r="A38" s="30" t="s">
        <v>86</v>
      </c>
      <c r="B38" s="40" t="s">
        <v>61</v>
      </c>
      <c r="C38" s="41" t="s">
        <v>62</v>
      </c>
      <c r="D38" s="42" t="s">
        <v>34</v>
      </c>
      <c r="E38" s="34" t="s">
        <v>35</v>
      </c>
      <c r="F38" s="35">
        <f t="shared" si="2"/>
        <v>1.1080556454221937</v>
      </c>
      <c r="G38" s="36">
        <f t="shared" si="3"/>
        <v>1.37</v>
      </c>
      <c r="I38" s="37">
        <f t="shared" si="4"/>
        <v>1.3700000000000003</v>
      </c>
      <c r="J38" s="48">
        <f t="shared" si="1"/>
        <v>0</v>
      </c>
    </row>
    <row r="39" spans="1:10" ht="29.25" customHeight="1" x14ac:dyDescent="0.2">
      <c r="A39" s="30" t="s">
        <v>87</v>
      </c>
      <c r="B39" s="40" t="s">
        <v>64</v>
      </c>
      <c r="C39" s="41" t="s">
        <v>65</v>
      </c>
      <c r="D39" s="42" t="s">
        <v>34</v>
      </c>
      <c r="E39" s="34" t="s">
        <v>35</v>
      </c>
      <c r="F39" s="35">
        <f t="shared" si="2"/>
        <v>5.0307343901649952</v>
      </c>
      <c r="G39" s="36">
        <f t="shared" si="3"/>
        <v>6.22</v>
      </c>
      <c r="I39" s="37">
        <f t="shared" si="4"/>
        <v>6.22</v>
      </c>
      <c r="J39" s="48">
        <f t="shared" si="1"/>
        <v>0</v>
      </c>
    </row>
    <row r="40" spans="1:10" ht="29.25" customHeight="1" x14ac:dyDescent="0.2">
      <c r="A40" s="30" t="s">
        <v>88</v>
      </c>
      <c r="B40" s="40" t="s">
        <v>67</v>
      </c>
      <c r="C40" s="41" t="s">
        <v>68</v>
      </c>
      <c r="D40" s="42" t="s">
        <v>34</v>
      </c>
      <c r="E40" s="34" t="s">
        <v>35</v>
      </c>
      <c r="F40" s="35">
        <f t="shared" si="2"/>
        <v>30.224846328049175</v>
      </c>
      <c r="G40" s="36">
        <f t="shared" si="3"/>
        <v>37.369999999999997</v>
      </c>
      <c r="I40" s="37">
        <f t="shared" si="4"/>
        <v>37.369999999999997</v>
      </c>
      <c r="J40" s="48">
        <f t="shared" si="1"/>
        <v>0</v>
      </c>
    </row>
    <row r="41" spans="1:10" ht="29.25" customHeight="1" x14ac:dyDescent="0.2">
      <c r="A41" s="30" t="s">
        <v>89</v>
      </c>
      <c r="B41" s="40" t="s">
        <v>70</v>
      </c>
      <c r="C41" s="41" t="s">
        <v>71</v>
      </c>
      <c r="D41" s="42" t="s">
        <v>34</v>
      </c>
      <c r="E41" s="34" t="s">
        <v>35</v>
      </c>
      <c r="F41" s="35">
        <f t="shared" si="2"/>
        <v>3.1219670009705598</v>
      </c>
      <c r="G41" s="36">
        <f t="shared" si="3"/>
        <v>3.86</v>
      </c>
      <c r="I41" s="37">
        <f t="shared" si="4"/>
        <v>3.86</v>
      </c>
      <c r="J41" s="48">
        <f t="shared" si="1"/>
        <v>0</v>
      </c>
    </row>
    <row r="42" spans="1:10" ht="29.25" customHeight="1" x14ac:dyDescent="0.2">
      <c r="A42" s="30" t="s">
        <v>90</v>
      </c>
      <c r="B42" s="40" t="s">
        <v>73</v>
      </c>
      <c r="C42" s="41" t="s">
        <v>74</v>
      </c>
      <c r="D42" s="42" t="s">
        <v>34</v>
      </c>
      <c r="E42" s="34" t="s">
        <v>35</v>
      </c>
      <c r="F42" s="35">
        <f t="shared" si="2"/>
        <v>2.8955030734390168</v>
      </c>
      <c r="G42" s="36">
        <f t="shared" si="3"/>
        <v>3.58</v>
      </c>
      <c r="I42" s="37">
        <f t="shared" si="4"/>
        <v>3.58</v>
      </c>
      <c r="J42" s="48">
        <f t="shared" si="1"/>
        <v>0</v>
      </c>
    </row>
    <row r="43" spans="1:10" ht="23.25" customHeight="1" x14ac:dyDescent="0.2">
      <c r="A43" s="49" t="s">
        <v>91</v>
      </c>
      <c r="B43" s="22"/>
      <c r="C43" s="22"/>
      <c r="D43" s="22"/>
      <c r="E43" s="22"/>
      <c r="F43" s="22"/>
      <c r="G43" s="23"/>
      <c r="I43" s="45" t="str">
        <f>A43</f>
        <v>FAIXA 03 - PESO 3,0</v>
      </c>
      <c r="J43" s="25"/>
    </row>
    <row r="44" spans="1:10" ht="23.25" customHeight="1" x14ac:dyDescent="0.2">
      <c r="A44" s="50">
        <v>3</v>
      </c>
      <c r="B44" s="51" t="s">
        <v>92</v>
      </c>
      <c r="C44" s="52"/>
      <c r="D44" s="52"/>
      <c r="E44" s="52"/>
      <c r="F44" s="28"/>
      <c r="G44" s="53"/>
      <c r="I44" s="47" t="str">
        <f>B44</f>
        <v>INFRAESTRUTURA E ÁREAS EXTERNAS</v>
      </c>
      <c r="J44" s="29"/>
    </row>
    <row r="45" spans="1:10" ht="26.25" customHeight="1" x14ac:dyDescent="0.2">
      <c r="A45" s="30" t="s">
        <v>93</v>
      </c>
      <c r="B45" s="31" t="s">
        <v>94</v>
      </c>
      <c r="C45" s="32" t="s">
        <v>95</v>
      </c>
      <c r="D45" s="54" t="s">
        <v>96</v>
      </c>
      <c r="E45" s="55" t="s">
        <v>97</v>
      </c>
      <c r="F45" s="56">
        <v>0.61</v>
      </c>
      <c r="G45" s="57">
        <f t="shared" ref="G45:G82" si="5">ROUND(F45+F45*$G$5,2)</f>
        <v>0.75</v>
      </c>
      <c r="I45" s="37">
        <f t="shared" ref="I45:I84" si="6">((G45-G45*$J$4)/(1+0.2364))*(1+$J$6)</f>
        <v>0.75</v>
      </c>
      <c r="J45" s="38">
        <f t="shared" ref="J45:J94" si="7">1-(I45/G45)</f>
        <v>0</v>
      </c>
    </row>
    <row r="46" spans="1:10" ht="27" customHeight="1" x14ac:dyDescent="0.2">
      <c r="A46" s="39" t="s">
        <v>98</v>
      </c>
      <c r="B46" s="40" t="s">
        <v>99</v>
      </c>
      <c r="C46" s="41" t="s">
        <v>100</v>
      </c>
      <c r="D46" s="58" t="s">
        <v>96</v>
      </c>
      <c r="E46" s="34" t="s">
        <v>97</v>
      </c>
      <c r="F46" s="59">
        <v>0.54</v>
      </c>
      <c r="G46" s="60">
        <f t="shared" si="5"/>
        <v>0.67</v>
      </c>
      <c r="I46" s="37">
        <f t="shared" si="6"/>
        <v>0.67</v>
      </c>
      <c r="J46" s="38">
        <f t="shared" si="7"/>
        <v>0</v>
      </c>
    </row>
    <row r="47" spans="1:10" ht="26.25" customHeight="1" x14ac:dyDescent="0.2">
      <c r="A47" s="39" t="s">
        <v>101</v>
      </c>
      <c r="B47" s="40" t="s">
        <v>102</v>
      </c>
      <c r="C47" s="41" t="s">
        <v>103</v>
      </c>
      <c r="D47" s="58" t="s">
        <v>96</v>
      </c>
      <c r="E47" s="34" t="s">
        <v>97</v>
      </c>
      <c r="F47" s="59">
        <v>0.43</v>
      </c>
      <c r="G47" s="60">
        <f t="shared" si="5"/>
        <v>0.53</v>
      </c>
      <c r="I47" s="37">
        <f t="shared" si="6"/>
        <v>0.53</v>
      </c>
      <c r="J47" s="38">
        <f t="shared" si="7"/>
        <v>0</v>
      </c>
    </row>
    <row r="48" spans="1:10" ht="26.25" customHeight="1" x14ac:dyDescent="0.2">
      <c r="A48" s="39" t="s">
        <v>104</v>
      </c>
      <c r="B48" s="40" t="s">
        <v>105</v>
      </c>
      <c r="C48" s="41" t="s">
        <v>106</v>
      </c>
      <c r="D48" s="58" t="s">
        <v>96</v>
      </c>
      <c r="E48" s="34" t="s">
        <v>97</v>
      </c>
      <c r="F48" s="59">
        <v>0.36</v>
      </c>
      <c r="G48" s="60">
        <f t="shared" si="5"/>
        <v>0.45</v>
      </c>
      <c r="I48" s="37">
        <f t="shared" si="6"/>
        <v>0.45</v>
      </c>
      <c r="J48" s="38">
        <f t="shared" si="7"/>
        <v>0</v>
      </c>
    </row>
    <row r="49" spans="1:10" ht="26.25" customHeight="1" x14ac:dyDescent="0.2">
      <c r="A49" s="39" t="s">
        <v>107</v>
      </c>
      <c r="B49" s="40" t="s">
        <v>108</v>
      </c>
      <c r="C49" s="41" t="s">
        <v>109</v>
      </c>
      <c r="D49" s="58" t="s">
        <v>96</v>
      </c>
      <c r="E49" s="34" t="s">
        <v>97</v>
      </c>
      <c r="F49" s="59">
        <v>0.54</v>
      </c>
      <c r="G49" s="60">
        <f t="shared" si="5"/>
        <v>0.67</v>
      </c>
      <c r="I49" s="37">
        <f t="shared" si="6"/>
        <v>0.67</v>
      </c>
      <c r="J49" s="38">
        <f t="shared" si="7"/>
        <v>0</v>
      </c>
    </row>
    <row r="50" spans="1:10" ht="26.25" customHeight="1" x14ac:dyDescent="0.2">
      <c r="A50" s="39" t="s">
        <v>110</v>
      </c>
      <c r="B50" s="40" t="s">
        <v>111</v>
      </c>
      <c r="C50" s="41" t="s">
        <v>112</v>
      </c>
      <c r="D50" s="58" t="s">
        <v>96</v>
      </c>
      <c r="E50" s="34" t="s">
        <v>97</v>
      </c>
      <c r="F50" s="59">
        <v>0.49</v>
      </c>
      <c r="G50" s="60">
        <f t="shared" si="5"/>
        <v>0.61</v>
      </c>
      <c r="I50" s="37">
        <f t="shared" si="6"/>
        <v>0.61</v>
      </c>
      <c r="J50" s="38">
        <f t="shared" si="7"/>
        <v>0</v>
      </c>
    </row>
    <row r="51" spans="1:10" ht="26.25" customHeight="1" x14ac:dyDescent="0.2">
      <c r="A51" s="39" t="s">
        <v>113</v>
      </c>
      <c r="B51" s="40" t="s">
        <v>114</v>
      </c>
      <c r="C51" s="41" t="s">
        <v>115</v>
      </c>
      <c r="D51" s="58" t="s">
        <v>96</v>
      </c>
      <c r="E51" s="34" t="s">
        <v>97</v>
      </c>
      <c r="F51" s="59">
        <v>0.43</v>
      </c>
      <c r="G51" s="60">
        <f t="shared" si="5"/>
        <v>0.53</v>
      </c>
      <c r="I51" s="37">
        <f t="shared" si="6"/>
        <v>0.53</v>
      </c>
      <c r="J51" s="38">
        <f t="shared" si="7"/>
        <v>0</v>
      </c>
    </row>
    <row r="52" spans="1:10" ht="26.25" customHeight="1" x14ac:dyDescent="0.2">
      <c r="A52" s="39" t="s">
        <v>116</v>
      </c>
      <c r="B52" s="40" t="s">
        <v>117</v>
      </c>
      <c r="C52" s="41" t="s">
        <v>118</v>
      </c>
      <c r="D52" s="58" t="s">
        <v>96</v>
      </c>
      <c r="E52" s="34" t="s">
        <v>97</v>
      </c>
      <c r="F52" s="59">
        <v>0.54</v>
      </c>
      <c r="G52" s="60">
        <f t="shared" si="5"/>
        <v>0.67</v>
      </c>
      <c r="I52" s="37">
        <f t="shared" si="6"/>
        <v>0.67</v>
      </c>
      <c r="J52" s="38">
        <f t="shared" si="7"/>
        <v>0</v>
      </c>
    </row>
    <row r="53" spans="1:10" ht="26.25" customHeight="1" x14ac:dyDescent="0.2">
      <c r="A53" s="39" t="s">
        <v>119</v>
      </c>
      <c r="B53" s="40" t="s">
        <v>120</v>
      </c>
      <c r="C53" s="41" t="s">
        <v>121</v>
      </c>
      <c r="D53" s="58" t="s">
        <v>96</v>
      </c>
      <c r="E53" s="34" t="s">
        <v>97</v>
      </c>
      <c r="F53" s="59">
        <v>0.49</v>
      </c>
      <c r="G53" s="60">
        <f t="shared" si="5"/>
        <v>0.61</v>
      </c>
      <c r="I53" s="37">
        <f t="shared" si="6"/>
        <v>0.61</v>
      </c>
      <c r="J53" s="38">
        <f t="shared" si="7"/>
        <v>0</v>
      </c>
    </row>
    <row r="54" spans="1:10" ht="26.25" customHeight="1" x14ac:dyDescent="0.2">
      <c r="A54" s="39" t="s">
        <v>122</v>
      </c>
      <c r="B54" s="40" t="s">
        <v>123</v>
      </c>
      <c r="C54" s="41" t="s">
        <v>124</v>
      </c>
      <c r="D54" s="58" t="s">
        <v>96</v>
      </c>
      <c r="E54" s="34" t="s">
        <v>97</v>
      </c>
      <c r="F54" s="59">
        <v>0.43</v>
      </c>
      <c r="G54" s="60">
        <f t="shared" si="5"/>
        <v>0.53</v>
      </c>
      <c r="I54" s="37">
        <f t="shared" si="6"/>
        <v>0.53</v>
      </c>
      <c r="J54" s="38">
        <f t="shared" si="7"/>
        <v>0</v>
      </c>
    </row>
    <row r="55" spans="1:10" ht="26.25" customHeight="1" x14ac:dyDescent="0.2">
      <c r="A55" s="39" t="s">
        <v>125</v>
      </c>
      <c r="B55" s="40" t="s">
        <v>126</v>
      </c>
      <c r="C55" s="41" t="s">
        <v>127</v>
      </c>
      <c r="D55" s="58" t="s">
        <v>96</v>
      </c>
      <c r="E55" s="34" t="s">
        <v>128</v>
      </c>
      <c r="F55" s="59">
        <v>0.9</v>
      </c>
      <c r="G55" s="60">
        <f t="shared" si="5"/>
        <v>1.1100000000000001</v>
      </c>
      <c r="I55" s="37">
        <f t="shared" si="6"/>
        <v>1.1100000000000001</v>
      </c>
      <c r="J55" s="38">
        <f t="shared" si="7"/>
        <v>0</v>
      </c>
    </row>
    <row r="56" spans="1:10" ht="28.5" x14ac:dyDescent="0.2">
      <c r="A56" s="39" t="s">
        <v>129</v>
      </c>
      <c r="B56" s="40" t="s">
        <v>130</v>
      </c>
      <c r="C56" s="41" t="s">
        <v>131</v>
      </c>
      <c r="D56" s="58" t="s">
        <v>96</v>
      </c>
      <c r="E56" s="34" t="s">
        <v>128</v>
      </c>
      <c r="F56" s="59">
        <v>0.85</v>
      </c>
      <c r="G56" s="60">
        <f t="shared" si="5"/>
        <v>1.05</v>
      </c>
      <c r="I56" s="37">
        <f t="shared" si="6"/>
        <v>1.05</v>
      </c>
      <c r="J56" s="38">
        <f t="shared" si="7"/>
        <v>0</v>
      </c>
    </row>
    <row r="57" spans="1:10" ht="42.75" x14ac:dyDescent="0.2">
      <c r="A57" s="39" t="s">
        <v>132</v>
      </c>
      <c r="B57" s="40" t="s">
        <v>133</v>
      </c>
      <c r="C57" s="41" t="s">
        <v>134</v>
      </c>
      <c r="D57" s="58" t="s">
        <v>96</v>
      </c>
      <c r="E57" s="34" t="s">
        <v>97</v>
      </c>
      <c r="F57" s="59">
        <v>0.61</v>
      </c>
      <c r="G57" s="60">
        <f t="shared" si="5"/>
        <v>0.75</v>
      </c>
      <c r="I57" s="37">
        <f t="shared" si="6"/>
        <v>0.75</v>
      </c>
      <c r="J57" s="38">
        <f t="shared" si="7"/>
        <v>0</v>
      </c>
    </row>
    <row r="58" spans="1:10" ht="42.75" x14ac:dyDescent="0.2">
      <c r="A58" s="39" t="s">
        <v>135</v>
      </c>
      <c r="B58" s="40" t="s">
        <v>136</v>
      </c>
      <c r="C58" s="41" t="s">
        <v>137</v>
      </c>
      <c r="D58" s="58" t="s">
        <v>96</v>
      </c>
      <c r="E58" s="34" t="s">
        <v>97</v>
      </c>
      <c r="F58" s="59">
        <v>0.54</v>
      </c>
      <c r="G58" s="60">
        <f t="shared" si="5"/>
        <v>0.67</v>
      </c>
      <c r="I58" s="37">
        <f t="shared" si="6"/>
        <v>0.67</v>
      </c>
      <c r="J58" s="38">
        <f t="shared" si="7"/>
        <v>0</v>
      </c>
    </row>
    <row r="59" spans="1:10" ht="42.75" x14ac:dyDescent="0.2">
      <c r="A59" s="39" t="s">
        <v>138</v>
      </c>
      <c r="B59" s="40" t="s">
        <v>139</v>
      </c>
      <c r="C59" s="41" t="s">
        <v>140</v>
      </c>
      <c r="D59" s="58" t="s">
        <v>96</v>
      </c>
      <c r="E59" s="34" t="s">
        <v>97</v>
      </c>
      <c r="F59" s="59">
        <v>0.49</v>
      </c>
      <c r="G59" s="60">
        <f t="shared" si="5"/>
        <v>0.61</v>
      </c>
      <c r="I59" s="37">
        <f t="shared" si="6"/>
        <v>0.61</v>
      </c>
      <c r="J59" s="38">
        <f t="shared" si="7"/>
        <v>0</v>
      </c>
    </row>
    <row r="60" spans="1:10" ht="42.75" x14ac:dyDescent="0.2">
      <c r="A60" s="39" t="s">
        <v>141</v>
      </c>
      <c r="B60" s="40" t="s">
        <v>142</v>
      </c>
      <c r="C60" s="41" t="s">
        <v>143</v>
      </c>
      <c r="D60" s="58" t="s">
        <v>96</v>
      </c>
      <c r="E60" s="34" t="s">
        <v>97</v>
      </c>
      <c r="F60" s="59">
        <v>0.43</v>
      </c>
      <c r="G60" s="60">
        <f t="shared" si="5"/>
        <v>0.53</v>
      </c>
      <c r="I60" s="37">
        <f t="shared" si="6"/>
        <v>0.53</v>
      </c>
      <c r="J60" s="38">
        <f t="shared" si="7"/>
        <v>0</v>
      </c>
    </row>
    <row r="61" spans="1:10" ht="42.75" x14ac:dyDescent="0.2">
      <c r="A61" s="39" t="s">
        <v>144</v>
      </c>
      <c r="B61" s="40" t="s">
        <v>145</v>
      </c>
      <c r="C61" s="41" t="s">
        <v>146</v>
      </c>
      <c r="D61" s="58" t="s">
        <v>96</v>
      </c>
      <c r="E61" s="34" t="s">
        <v>97</v>
      </c>
      <c r="F61" s="59">
        <v>1.33</v>
      </c>
      <c r="G61" s="60">
        <f t="shared" si="5"/>
        <v>1.64</v>
      </c>
      <c r="I61" s="37">
        <f t="shared" si="6"/>
        <v>1.64</v>
      </c>
      <c r="J61" s="38">
        <f t="shared" si="7"/>
        <v>0</v>
      </c>
    </row>
    <row r="62" spans="1:10" ht="42.75" x14ac:dyDescent="0.2">
      <c r="A62" s="39" t="s">
        <v>147</v>
      </c>
      <c r="B62" s="40" t="s">
        <v>148</v>
      </c>
      <c r="C62" s="41" t="s">
        <v>149</v>
      </c>
      <c r="D62" s="58" t="s">
        <v>96</v>
      </c>
      <c r="E62" s="34" t="s">
        <v>97</v>
      </c>
      <c r="F62" s="59">
        <v>1.1499999999999999</v>
      </c>
      <c r="G62" s="60">
        <f t="shared" si="5"/>
        <v>1.42</v>
      </c>
      <c r="I62" s="37">
        <f t="shared" si="6"/>
        <v>1.42</v>
      </c>
      <c r="J62" s="38">
        <f t="shared" si="7"/>
        <v>0</v>
      </c>
    </row>
    <row r="63" spans="1:10" ht="42.75" x14ac:dyDescent="0.2">
      <c r="A63" s="39" t="s">
        <v>150</v>
      </c>
      <c r="B63" s="40" t="s">
        <v>151</v>
      </c>
      <c r="C63" s="41" t="s">
        <v>152</v>
      </c>
      <c r="D63" s="58" t="s">
        <v>96</v>
      </c>
      <c r="E63" s="34" t="s">
        <v>97</v>
      </c>
      <c r="F63" s="59">
        <v>0.97</v>
      </c>
      <c r="G63" s="60">
        <f t="shared" si="5"/>
        <v>1.2</v>
      </c>
      <c r="I63" s="37">
        <f t="shared" si="6"/>
        <v>1.2</v>
      </c>
      <c r="J63" s="38">
        <f t="shared" si="7"/>
        <v>0</v>
      </c>
    </row>
    <row r="64" spans="1:10" ht="42.75" x14ac:dyDescent="0.2">
      <c r="A64" s="39" t="s">
        <v>153</v>
      </c>
      <c r="B64" s="40" t="s">
        <v>154</v>
      </c>
      <c r="C64" s="41" t="s">
        <v>155</v>
      </c>
      <c r="D64" s="58" t="s">
        <v>96</v>
      </c>
      <c r="E64" s="34" t="s">
        <v>97</v>
      </c>
      <c r="F64" s="59">
        <v>0.79</v>
      </c>
      <c r="G64" s="60">
        <f t="shared" si="5"/>
        <v>0.98</v>
      </c>
      <c r="I64" s="37">
        <f t="shared" si="6"/>
        <v>0.98</v>
      </c>
      <c r="J64" s="38">
        <f t="shared" si="7"/>
        <v>0</v>
      </c>
    </row>
    <row r="65" spans="1:10" ht="26.25" customHeight="1" x14ac:dyDescent="0.2">
      <c r="A65" s="39" t="s">
        <v>156</v>
      </c>
      <c r="B65" s="40" t="s">
        <v>157</v>
      </c>
      <c r="C65" s="41" t="s">
        <v>158</v>
      </c>
      <c r="D65" s="58" t="s">
        <v>96</v>
      </c>
      <c r="E65" s="34" t="s">
        <v>97</v>
      </c>
      <c r="F65" s="59">
        <v>0.72</v>
      </c>
      <c r="G65" s="60">
        <f t="shared" si="5"/>
        <v>0.89</v>
      </c>
      <c r="I65" s="37">
        <f t="shared" si="6"/>
        <v>0.89</v>
      </c>
      <c r="J65" s="38">
        <f t="shared" si="7"/>
        <v>0</v>
      </c>
    </row>
    <row r="66" spans="1:10" ht="26.25" customHeight="1" x14ac:dyDescent="0.2">
      <c r="A66" s="39" t="s">
        <v>159</v>
      </c>
      <c r="B66" s="40" t="s">
        <v>160</v>
      </c>
      <c r="C66" s="41" t="s">
        <v>161</v>
      </c>
      <c r="D66" s="58" t="s">
        <v>96</v>
      </c>
      <c r="E66" s="34" t="s">
        <v>97</v>
      </c>
      <c r="F66" s="59">
        <v>0.61</v>
      </c>
      <c r="G66" s="60">
        <f t="shared" si="5"/>
        <v>0.75</v>
      </c>
      <c r="I66" s="37">
        <f t="shared" si="6"/>
        <v>0.75</v>
      </c>
      <c r="J66" s="38">
        <f t="shared" si="7"/>
        <v>0</v>
      </c>
    </row>
    <row r="67" spans="1:10" ht="26.25" customHeight="1" x14ac:dyDescent="0.2">
      <c r="A67" s="39" t="s">
        <v>162</v>
      </c>
      <c r="B67" s="40" t="s">
        <v>163</v>
      </c>
      <c r="C67" s="41" t="s">
        <v>164</v>
      </c>
      <c r="D67" s="58" t="s">
        <v>96</v>
      </c>
      <c r="E67" s="34" t="s">
        <v>97</v>
      </c>
      <c r="F67" s="59">
        <v>0.54</v>
      </c>
      <c r="G67" s="60">
        <f t="shared" si="5"/>
        <v>0.67</v>
      </c>
      <c r="I67" s="37">
        <f t="shared" si="6"/>
        <v>0.67</v>
      </c>
      <c r="J67" s="38">
        <f t="shared" si="7"/>
        <v>0</v>
      </c>
    </row>
    <row r="68" spans="1:10" ht="26.25" customHeight="1" x14ac:dyDescent="0.2">
      <c r="A68" s="39" t="s">
        <v>165</v>
      </c>
      <c r="B68" s="40" t="s">
        <v>166</v>
      </c>
      <c r="C68" s="41" t="s">
        <v>167</v>
      </c>
      <c r="D68" s="58" t="s">
        <v>96</v>
      </c>
      <c r="E68" s="34" t="s">
        <v>128</v>
      </c>
      <c r="F68" s="59">
        <v>3.08</v>
      </c>
      <c r="G68" s="60">
        <f t="shared" si="5"/>
        <v>3.81</v>
      </c>
      <c r="I68" s="37">
        <f t="shared" si="6"/>
        <v>3.8099999999999996</v>
      </c>
      <c r="J68" s="38">
        <f t="shared" si="7"/>
        <v>0</v>
      </c>
    </row>
    <row r="69" spans="1:10" ht="26.25" customHeight="1" x14ac:dyDescent="0.2">
      <c r="A69" s="39" t="s">
        <v>168</v>
      </c>
      <c r="B69" s="40" t="s">
        <v>169</v>
      </c>
      <c r="C69" s="41" t="s">
        <v>170</v>
      </c>
      <c r="D69" s="58" t="s">
        <v>96</v>
      </c>
      <c r="E69" s="34" t="s">
        <v>128</v>
      </c>
      <c r="F69" s="59">
        <v>2.42</v>
      </c>
      <c r="G69" s="60">
        <f t="shared" si="5"/>
        <v>2.99</v>
      </c>
      <c r="I69" s="37">
        <f t="shared" si="6"/>
        <v>2.99</v>
      </c>
      <c r="J69" s="38">
        <f t="shared" si="7"/>
        <v>0</v>
      </c>
    </row>
    <row r="70" spans="1:10" ht="26.25" customHeight="1" x14ac:dyDescent="0.2">
      <c r="A70" s="39" t="s">
        <v>171</v>
      </c>
      <c r="B70" s="40" t="s">
        <v>172</v>
      </c>
      <c r="C70" s="41" t="s">
        <v>173</v>
      </c>
      <c r="D70" s="58" t="s">
        <v>96</v>
      </c>
      <c r="E70" s="34" t="s">
        <v>128</v>
      </c>
      <c r="F70" s="59">
        <v>2.17</v>
      </c>
      <c r="G70" s="60">
        <f t="shared" si="5"/>
        <v>2.68</v>
      </c>
      <c r="I70" s="37">
        <f t="shared" si="6"/>
        <v>2.68</v>
      </c>
      <c r="J70" s="38">
        <f t="shared" si="7"/>
        <v>0</v>
      </c>
    </row>
    <row r="71" spans="1:10" ht="26.25" customHeight="1" x14ac:dyDescent="0.2">
      <c r="A71" s="39" t="s">
        <v>174</v>
      </c>
      <c r="B71" s="40" t="s">
        <v>175</v>
      </c>
      <c r="C71" s="41" t="s">
        <v>176</v>
      </c>
      <c r="D71" s="58" t="s">
        <v>96</v>
      </c>
      <c r="E71" s="34" t="s">
        <v>128</v>
      </c>
      <c r="F71" s="59">
        <v>1.58</v>
      </c>
      <c r="G71" s="60">
        <f t="shared" si="5"/>
        <v>1.95</v>
      </c>
      <c r="I71" s="37">
        <f t="shared" si="6"/>
        <v>1.95</v>
      </c>
      <c r="J71" s="38">
        <f t="shared" si="7"/>
        <v>0</v>
      </c>
    </row>
    <row r="72" spans="1:10" ht="26.25" customHeight="1" x14ac:dyDescent="0.2">
      <c r="A72" s="39" t="s">
        <v>177</v>
      </c>
      <c r="B72" s="40" t="s">
        <v>178</v>
      </c>
      <c r="C72" s="41" t="s">
        <v>179</v>
      </c>
      <c r="D72" s="58" t="s">
        <v>96</v>
      </c>
      <c r="E72" s="34" t="s">
        <v>128</v>
      </c>
      <c r="F72" s="59">
        <v>1.2</v>
      </c>
      <c r="G72" s="60">
        <f t="shared" si="5"/>
        <v>1.48</v>
      </c>
      <c r="I72" s="37">
        <f t="shared" si="6"/>
        <v>1.48</v>
      </c>
      <c r="J72" s="38">
        <f t="shared" si="7"/>
        <v>0</v>
      </c>
    </row>
    <row r="73" spans="1:10" ht="26.25" customHeight="1" x14ac:dyDescent="0.2">
      <c r="A73" s="39" t="s">
        <v>180</v>
      </c>
      <c r="B73" s="40" t="s">
        <v>181</v>
      </c>
      <c r="C73" s="41" t="s">
        <v>182</v>
      </c>
      <c r="D73" s="58" t="s">
        <v>96</v>
      </c>
      <c r="E73" s="34" t="s">
        <v>128</v>
      </c>
      <c r="F73" s="59">
        <v>0.79</v>
      </c>
      <c r="G73" s="60">
        <f t="shared" si="5"/>
        <v>0.98</v>
      </c>
      <c r="I73" s="37">
        <f t="shared" si="6"/>
        <v>0.98</v>
      </c>
      <c r="J73" s="38">
        <f t="shared" si="7"/>
        <v>0</v>
      </c>
    </row>
    <row r="74" spans="1:10" ht="26.25" customHeight="1" x14ac:dyDescent="0.2">
      <c r="A74" s="39" t="s">
        <v>183</v>
      </c>
      <c r="B74" s="40" t="s">
        <v>184</v>
      </c>
      <c r="C74" s="41" t="s">
        <v>185</v>
      </c>
      <c r="D74" s="58" t="s">
        <v>96</v>
      </c>
      <c r="E74" s="34" t="s">
        <v>128</v>
      </c>
      <c r="F74" s="59">
        <v>0.49</v>
      </c>
      <c r="G74" s="60">
        <f t="shared" si="5"/>
        <v>0.61</v>
      </c>
      <c r="I74" s="37">
        <f t="shared" si="6"/>
        <v>0.61</v>
      </c>
      <c r="J74" s="38">
        <f t="shared" si="7"/>
        <v>0</v>
      </c>
    </row>
    <row r="75" spans="1:10" ht="26.25" customHeight="1" x14ac:dyDescent="0.2">
      <c r="A75" s="39" t="s">
        <v>186</v>
      </c>
      <c r="B75" s="40" t="s">
        <v>187</v>
      </c>
      <c r="C75" s="41" t="s">
        <v>188</v>
      </c>
      <c r="D75" s="58" t="s">
        <v>96</v>
      </c>
      <c r="E75" s="34" t="s">
        <v>189</v>
      </c>
      <c r="F75" s="59">
        <v>5318.58</v>
      </c>
      <c r="G75" s="60">
        <f t="shared" si="5"/>
        <v>6575.89</v>
      </c>
      <c r="I75" s="37">
        <f t="shared" si="6"/>
        <v>6575.89</v>
      </c>
      <c r="J75" s="38">
        <f t="shared" si="7"/>
        <v>0</v>
      </c>
    </row>
    <row r="76" spans="1:10" ht="42.75" x14ac:dyDescent="0.2">
      <c r="A76" s="39" t="s">
        <v>190</v>
      </c>
      <c r="B76" s="40" t="s">
        <v>191</v>
      </c>
      <c r="C76" s="41" t="s">
        <v>192</v>
      </c>
      <c r="D76" s="58" t="s">
        <v>96</v>
      </c>
      <c r="E76" s="34" t="s">
        <v>128</v>
      </c>
      <c r="F76" s="59">
        <v>1.99</v>
      </c>
      <c r="G76" s="60">
        <f t="shared" si="5"/>
        <v>2.46</v>
      </c>
      <c r="I76" s="37">
        <f t="shared" si="6"/>
        <v>2.46</v>
      </c>
      <c r="J76" s="38">
        <f t="shared" si="7"/>
        <v>0</v>
      </c>
    </row>
    <row r="77" spans="1:10" ht="42.75" x14ac:dyDescent="0.2">
      <c r="A77" s="39" t="s">
        <v>193</v>
      </c>
      <c r="B77" s="40" t="s">
        <v>194</v>
      </c>
      <c r="C77" s="41" t="s">
        <v>195</v>
      </c>
      <c r="D77" s="58" t="s">
        <v>96</v>
      </c>
      <c r="E77" s="34" t="s">
        <v>128</v>
      </c>
      <c r="F77" s="59">
        <v>1.68</v>
      </c>
      <c r="G77" s="60">
        <f t="shared" si="5"/>
        <v>2.08</v>
      </c>
      <c r="I77" s="37">
        <f t="shared" si="6"/>
        <v>2.08</v>
      </c>
      <c r="J77" s="38">
        <f t="shared" si="7"/>
        <v>0</v>
      </c>
    </row>
    <row r="78" spans="1:10" ht="42.75" x14ac:dyDescent="0.2">
      <c r="A78" s="39" t="s">
        <v>196</v>
      </c>
      <c r="B78" s="40" t="s">
        <v>197</v>
      </c>
      <c r="C78" s="41" t="s">
        <v>198</v>
      </c>
      <c r="D78" s="58" t="s">
        <v>96</v>
      </c>
      <c r="E78" s="34" t="s">
        <v>128</v>
      </c>
      <c r="F78" s="59">
        <v>1.45</v>
      </c>
      <c r="G78" s="60">
        <f t="shared" si="5"/>
        <v>1.79</v>
      </c>
      <c r="I78" s="37">
        <f t="shared" si="6"/>
        <v>1.79</v>
      </c>
      <c r="J78" s="38">
        <f t="shared" si="7"/>
        <v>0</v>
      </c>
    </row>
    <row r="79" spans="1:10" ht="42.75" x14ac:dyDescent="0.2">
      <c r="A79" s="39" t="s">
        <v>199</v>
      </c>
      <c r="B79" s="40" t="s">
        <v>200</v>
      </c>
      <c r="C79" s="41" t="s">
        <v>201</v>
      </c>
      <c r="D79" s="58" t="s">
        <v>96</v>
      </c>
      <c r="E79" s="34" t="s">
        <v>128</v>
      </c>
      <c r="F79" s="59">
        <v>1.2</v>
      </c>
      <c r="G79" s="60">
        <f t="shared" si="5"/>
        <v>1.48</v>
      </c>
      <c r="I79" s="37">
        <f t="shared" si="6"/>
        <v>1.48</v>
      </c>
      <c r="J79" s="38">
        <f t="shared" si="7"/>
        <v>0</v>
      </c>
    </row>
    <row r="80" spans="1:10" ht="42.75" x14ac:dyDescent="0.2">
      <c r="A80" s="39" t="s">
        <v>202</v>
      </c>
      <c r="B80" s="40" t="s">
        <v>203</v>
      </c>
      <c r="C80" s="41" t="s">
        <v>204</v>
      </c>
      <c r="D80" s="58" t="s">
        <v>96</v>
      </c>
      <c r="E80" s="34" t="s">
        <v>128</v>
      </c>
      <c r="F80" s="59">
        <v>1.0900000000000001</v>
      </c>
      <c r="G80" s="60">
        <f t="shared" si="5"/>
        <v>1.35</v>
      </c>
      <c r="I80" s="37">
        <f t="shared" si="6"/>
        <v>1.35</v>
      </c>
      <c r="J80" s="38">
        <f t="shared" si="7"/>
        <v>0</v>
      </c>
    </row>
    <row r="81" spans="1:10" ht="42.75" x14ac:dyDescent="0.2">
      <c r="A81" s="39" t="s">
        <v>205</v>
      </c>
      <c r="B81" s="40" t="s">
        <v>206</v>
      </c>
      <c r="C81" s="41" t="s">
        <v>207</v>
      </c>
      <c r="D81" s="58" t="s">
        <v>96</v>
      </c>
      <c r="E81" s="34" t="s">
        <v>128</v>
      </c>
      <c r="F81" s="59">
        <v>0.97</v>
      </c>
      <c r="G81" s="60">
        <f t="shared" si="5"/>
        <v>1.2</v>
      </c>
      <c r="I81" s="37">
        <f t="shared" si="6"/>
        <v>1.2</v>
      </c>
      <c r="J81" s="38">
        <f t="shared" si="7"/>
        <v>0</v>
      </c>
    </row>
    <row r="82" spans="1:10" ht="42.75" x14ac:dyDescent="0.2">
      <c r="A82" s="39" t="s">
        <v>208</v>
      </c>
      <c r="B82" s="40" t="s">
        <v>209</v>
      </c>
      <c r="C82" s="41" t="s">
        <v>210</v>
      </c>
      <c r="D82" s="58" t="s">
        <v>96</v>
      </c>
      <c r="E82" s="34" t="s">
        <v>128</v>
      </c>
      <c r="F82" s="59">
        <v>0.85</v>
      </c>
      <c r="G82" s="60">
        <f t="shared" si="5"/>
        <v>1.05</v>
      </c>
      <c r="I82" s="37">
        <f t="shared" si="6"/>
        <v>1.05</v>
      </c>
      <c r="J82" s="38">
        <f t="shared" si="7"/>
        <v>0</v>
      </c>
    </row>
    <row r="83" spans="1:10" ht="71.25" x14ac:dyDescent="0.2">
      <c r="A83" s="39" t="s">
        <v>211</v>
      </c>
      <c r="B83" s="40" t="s">
        <v>212</v>
      </c>
      <c r="C83" s="41" t="s">
        <v>213</v>
      </c>
      <c r="D83" s="40" t="s">
        <v>34</v>
      </c>
      <c r="E83" s="34" t="s">
        <v>214</v>
      </c>
      <c r="F83" s="59">
        <f t="shared" ref="F83:F84" si="8">G83/1.2364</f>
        <v>11833.152701391136</v>
      </c>
      <c r="G83" s="60">
        <v>14630.51</v>
      </c>
      <c r="I83" s="37">
        <f t="shared" si="6"/>
        <v>14630.51</v>
      </c>
      <c r="J83" s="38">
        <f t="shared" si="7"/>
        <v>0</v>
      </c>
    </row>
    <row r="84" spans="1:10" ht="85.5" x14ac:dyDescent="0.2">
      <c r="A84" s="61" t="s">
        <v>215</v>
      </c>
      <c r="B84" s="62" t="s">
        <v>216</v>
      </c>
      <c r="C84" s="63" t="s">
        <v>217</v>
      </c>
      <c r="D84" s="62" t="s">
        <v>34</v>
      </c>
      <c r="E84" s="64" t="s">
        <v>214</v>
      </c>
      <c r="F84" s="65">
        <f t="shared" si="8"/>
        <v>26158.225493367841</v>
      </c>
      <c r="G84" s="66">
        <v>32342.03</v>
      </c>
      <c r="I84" s="37">
        <f t="shared" si="6"/>
        <v>32342.03</v>
      </c>
      <c r="J84" s="38">
        <f t="shared" si="7"/>
        <v>0</v>
      </c>
    </row>
    <row r="85" spans="1:10" ht="27" customHeight="1" x14ac:dyDescent="0.2">
      <c r="A85" s="49" t="s">
        <v>218</v>
      </c>
      <c r="B85" s="22"/>
      <c r="C85" s="22"/>
      <c r="D85" s="22"/>
      <c r="E85" s="22"/>
      <c r="F85" s="22"/>
      <c r="G85" s="23"/>
      <c r="I85" s="45" t="str">
        <f>A85</f>
        <v>FAIXA 04 - PESO 2,0</v>
      </c>
      <c r="J85" s="67"/>
    </row>
    <row r="86" spans="1:10" ht="27" customHeight="1" x14ac:dyDescent="0.2">
      <c r="A86" s="50">
        <v>4</v>
      </c>
      <c r="B86" s="51" t="s">
        <v>219</v>
      </c>
      <c r="C86" s="52"/>
      <c r="D86" s="52"/>
      <c r="E86" s="52"/>
      <c r="F86" s="68"/>
      <c r="G86" s="53"/>
      <c r="I86" s="47" t="str">
        <f>B86</f>
        <v>CADASTROS, CONSULTORIA E DOCUMENTAÇÃO</v>
      </c>
      <c r="J86" s="29"/>
    </row>
    <row r="87" spans="1:10" ht="42" customHeight="1" x14ac:dyDescent="0.2">
      <c r="A87" s="30" t="s">
        <v>220</v>
      </c>
      <c r="B87" s="31" t="s">
        <v>221</v>
      </c>
      <c r="C87" s="32" t="s">
        <v>222</v>
      </c>
      <c r="D87" s="54" t="s">
        <v>223</v>
      </c>
      <c r="E87" s="55" t="s">
        <v>97</v>
      </c>
      <c r="F87" s="56">
        <v>3.02</v>
      </c>
      <c r="G87" s="57">
        <f t="shared" ref="G87:G94" si="9">ROUND(F87+F87*$G$5,2)</f>
        <v>3.73</v>
      </c>
      <c r="I87" s="37">
        <f t="shared" ref="I87:I94" si="10">((G87-G87*$J$5)/(1+0.2364))*(1+$J$6)</f>
        <v>3.73</v>
      </c>
      <c r="J87" s="38">
        <f t="shared" si="7"/>
        <v>0</v>
      </c>
    </row>
    <row r="88" spans="1:10" ht="28.5" customHeight="1" x14ac:dyDescent="0.2">
      <c r="A88" s="39" t="s">
        <v>224</v>
      </c>
      <c r="B88" s="40" t="s">
        <v>225</v>
      </c>
      <c r="C88" s="41" t="s">
        <v>226</v>
      </c>
      <c r="D88" s="40" t="s">
        <v>227</v>
      </c>
      <c r="E88" s="34" t="s">
        <v>228</v>
      </c>
      <c r="F88" s="59">
        <v>0.87</v>
      </c>
      <c r="G88" s="60">
        <f t="shared" si="9"/>
        <v>1.08</v>
      </c>
      <c r="H88" s="69"/>
      <c r="I88" s="37">
        <f t="shared" si="10"/>
        <v>1.08</v>
      </c>
      <c r="J88" s="38">
        <f t="shared" si="7"/>
        <v>0</v>
      </c>
    </row>
    <row r="89" spans="1:10" ht="28.5" customHeight="1" x14ac:dyDescent="0.2">
      <c r="A89" s="39" t="s">
        <v>229</v>
      </c>
      <c r="B89" s="40" t="s">
        <v>230</v>
      </c>
      <c r="C89" s="41" t="s">
        <v>231</v>
      </c>
      <c r="D89" s="58" t="s">
        <v>223</v>
      </c>
      <c r="E89" s="34" t="s">
        <v>228</v>
      </c>
      <c r="F89" s="59">
        <v>1.41</v>
      </c>
      <c r="G89" s="60">
        <f t="shared" si="9"/>
        <v>1.74</v>
      </c>
      <c r="H89" s="69"/>
      <c r="I89" s="37">
        <f t="shared" si="10"/>
        <v>1.74</v>
      </c>
      <c r="J89" s="38">
        <f t="shared" si="7"/>
        <v>0</v>
      </c>
    </row>
    <row r="90" spans="1:10" ht="28.5" customHeight="1" x14ac:dyDescent="0.2">
      <c r="A90" s="39" t="s">
        <v>232</v>
      </c>
      <c r="B90" s="40">
        <v>101373</v>
      </c>
      <c r="C90" s="41" t="s">
        <v>233</v>
      </c>
      <c r="D90" s="40" t="s">
        <v>234</v>
      </c>
      <c r="E90" s="58" t="s">
        <v>235</v>
      </c>
      <c r="F90" s="59">
        <v>150.08000000000001</v>
      </c>
      <c r="G90" s="60">
        <f t="shared" si="9"/>
        <v>185.56</v>
      </c>
      <c r="H90" s="69"/>
      <c r="I90" s="37">
        <f t="shared" si="10"/>
        <v>185.55999999999997</v>
      </c>
      <c r="J90" s="38">
        <f t="shared" si="7"/>
        <v>0</v>
      </c>
    </row>
    <row r="91" spans="1:10" ht="44.45" customHeight="1" x14ac:dyDescent="0.2">
      <c r="A91" s="39" t="s">
        <v>236</v>
      </c>
      <c r="B91" s="40" t="s">
        <v>237</v>
      </c>
      <c r="C91" s="41" t="s">
        <v>238</v>
      </c>
      <c r="D91" s="58" t="s">
        <v>223</v>
      </c>
      <c r="E91" s="34" t="s">
        <v>239</v>
      </c>
      <c r="F91" s="59">
        <v>140.97</v>
      </c>
      <c r="G91" s="60">
        <f t="shared" si="9"/>
        <v>174.3</v>
      </c>
      <c r="H91" s="69"/>
      <c r="I91" s="37">
        <f t="shared" si="10"/>
        <v>174.3</v>
      </c>
      <c r="J91" s="38">
        <f t="shared" si="7"/>
        <v>0</v>
      </c>
    </row>
    <row r="92" spans="1:10" ht="44.45" customHeight="1" x14ac:dyDescent="0.2">
      <c r="A92" s="39" t="s">
        <v>240</v>
      </c>
      <c r="B92" s="40" t="s">
        <v>241</v>
      </c>
      <c r="C92" s="41" t="s">
        <v>242</v>
      </c>
      <c r="D92" s="40" t="s">
        <v>227</v>
      </c>
      <c r="E92" s="34" t="s">
        <v>214</v>
      </c>
      <c r="F92" s="59">
        <v>1978.68</v>
      </c>
      <c r="G92" s="60">
        <f t="shared" si="9"/>
        <v>2446.44</v>
      </c>
      <c r="H92" s="69"/>
      <c r="I92" s="37">
        <f t="shared" si="10"/>
        <v>2446.44</v>
      </c>
      <c r="J92" s="38">
        <f t="shared" si="7"/>
        <v>0</v>
      </c>
    </row>
    <row r="93" spans="1:10" ht="28.5" customHeight="1" x14ac:dyDescent="0.2">
      <c r="A93" s="39" t="s">
        <v>243</v>
      </c>
      <c r="B93" s="40" t="s">
        <v>244</v>
      </c>
      <c r="C93" s="41" t="s">
        <v>245</v>
      </c>
      <c r="D93" s="40" t="s">
        <v>34</v>
      </c>
      <c r="E93" s="34" t="s">
        <v>97</v>
      </c>
      <c r="F93" s="59">
        <v>0.1</v>
      </c>
      <c r="G93" s="60">
        <f t="shared" si="9"/>
        <v>0.12</v>
      </c>
      <c r="H93" s="69"/>
      <c r="I93" s="37">
        <f t="shared" si="10"/>
        <v>0.12</v>
      </c>
      <c r="J93" s="38">
        <f t="shared" si="7"/>
        <v>0</v>
      </c>
    </row>
    <row r="94" spans="1:10" ht="28.5" customHeight="1" x14ac:dyDescent="0.2">
      <c r="A94" s="39" t="s">
        <v>246</v>
      </c>
      <c r="B94" s="40" t="s">
        <v>247</v>
      </c>
      <c r="C94" s="41" t="s">
        <v>248</v>
      </c>
      <c r="D94" s="40" t="s">
        <v>96</v>
      </c>
      <c r="E94" s="34" t="s">
        <v>97</v>
      </c>
      <c r="F94" s="59">
        <v>0.09</v>
      </c>
      <c r="G94" s="60">
        <f t="shared" si="9"/>
        <v>0.11</v>
      </c>
      <c r="I94" s="37">
        <f t="shared" si="10"/>
        <v>0.11</v>
      </c>
      <c r="J94" s="38">
        <f t="shared" si="7"/>
        <v>0</v>
      </c>
    </row>
  </sheetData>
  <sheetProtection algorithmName="SHA-512" hashValue="RbOZUsX/Ia03fmWrXtTchW8tNOp3iR0lGZlF7u5cXBqZGDTiGAI+A0eotahMxKNft5cetCXsaD0n/e9aCVENRw==" saltValue="bo1zftlxhVg3Nwadc+oiPQ==" spinCount="100000" sheet="1"/>
  <mergeCells count="7">
    <mergeCell ref="A9:G9"/>
    <mergeCell ref="I9:J9"/>
    <mergeCell ref="A1:G1"/>
    <mergeCell ref="I1:J1"/>
    <mergeCell ref="A7:G8"/>
    <mergeCell ref="I7:J7"/>
    <mergeCell ref="I8:J8"/>
  </mergeCells>
  <pageMargins left="0.51181102362204722" right="0.51181102362204722" top="0.78740157480314965" bottom="0.78740157480314965" header="0.31496062992125984" footer="0.31496062992125984"/>
  <pageSetup paperSize="9" scale="58" firstPageNumber="214748364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Proposta</vt:lpstr>
      <vt:lpstr>'Planilha Proposta'!Area_de_impressao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SOUZA DA SILVA</dc:creator>
  <cp:lastModifiedBy>JOSE HELDER DE SOUSA</cp:lastModifiedBy>
  <cp:revision>4</cp:revision>
  <cp:lastPrinted>2023-07-10T20:07:50Z</cp:lastPrinted>
  <dcterms:created xsi:type="dcterms:W3CDTF">2023-06-29T13:47:37Z</dcterms:created>
  <dcterms:modified xsi:type="dcterms:W3CDTF">2023-07-10T20:08:10Z</dcterms:modified>
</cp:coreProperties>
</file>